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780" windowHeight="6690" activeTab="2"/>
  </bookViews>
  <sheets>
    <sheet name="antiusura" sheetId="1" r:id="rId1"/>
    <sheet name="tassi soglia" sheetId="2" r:id="rId2"/>
    <sheet name="tassi fondiario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<sst xmlns="http://schemas.openxmlformats.org/spreadsheetml/2006/main" count="25" uniqueCount="11">
  <si>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DM</t>
  </si>
  <si>
    <t>anno</t>
  </si>
  <si>
    <t>applica da</t>
  </si>
  <si>
    <t>applica a</t>
  </si>
  <si>
    <t>tassi medi mutui</t>
  </si>
  <si>
    <t>tassi soglia usura mutui</t>
  </si>
  <si>
    <t>giorni</t>
  </si>
  <si>
    <t>risultato</t>
  </si>
  <si>
    <t>sorte capitale</t>
  </si>
  <si>
    <t>debito complessivo</t>
  </si>
  <si>
    <t>controllo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</si>
</sst>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_-* #,##0.0_-;\-* #,##0.0_-;_-* &quot;-&quot;_-;_-@_-"/>
    <numFmt numFmtId="172" formatCode="_-* #,##0.00_-;\-* #,##0.00_-;_-* &quot;-&quot;_-;_-@_-"/>
    <numFmt numFmtId="173" formatCode="_-[$€]\ * #,##0.00_-;\-[$€]\ * #,##0.00_-;_-[$€]\ * &quot;-&quot;??_-;_-@_-"/>
    <numFmt numFmtId="174" formatCode="_-* #,##0.00\ [$€-1007]_-;\-* #,##0.00\ [$€-1007]_-;_-* &quot;-&quot;??\ [$€-1007]_-;_-@_-"/>
    <numFmt numFmtId="175" formatCode="[$-410]dddd\ d\ mmmm\ yyyy"/>
    <numFmt numFmtId="176" formatCode="[$-410]d\-mmm;@"/>
    <numFmt numFmtId="177" formatCode="d/m/yy;@"/>
    <numFmt numFmtId="178" formatCode="dd/mm/yy;@"/>
  </numFmts>
  <fonts count="21">
    <font>
      <sz val="10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1" applyNumberFormat="0" applyAlignment="0" applyProtection="0"/>
    <xf numFmtId="0" fontId="7" fillId="0" borderId="2" applyNumberFormat="0" applyFill="0" applyAlignment="0" applyProtection="0"/>
    <xf numFmtId="0" fontId="8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173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0" fontId="11" fillId="1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173" fontId="0" fillId="0" borderId="10" xfId="44" applyFont="1" applyBorder="1" applyAlignment="1">
      <alignment/>
    </xf>
    <xf numFmtId="173" fontId="0" fillId="17" borderId="10" xfId="44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7" borderId="10" xfId="0" applyFill="1" applyBorder="1" applyAlignment="1">
      <alignment/>
    </xf>
    <xf numFmtId="176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7" borderId="11" xfId="0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44" applyAlignment="1">
      <alignment/>
    </xf>
    <xf numFmtId="0" fontId="0" fillId="0" borderId="0" xfId="0" applyFill="1" applyBorder="1" applyAlignment="1">
      <alignment/>
    </xf>
    <xf numFmtId="173" fontId="0" fillId="0" borderId="0" xfId="44" applyFont="1" applyAlignment="1">
      <alignment/>
    </xf>
    <xf numFmtId="178" fontId="1" fillId="0" borderId="0" xfId="0" applyNumberFormat="1" applyFont="1" applyFill="1" applyBorder="1" applyAlignment="1">
      <alignment horizontal="center" wrapText="1"/>
    </xf>
    <xf numFmtId="178" fontId="0" fillId="0" borderId="10" xfId="0" applyNumberFormat="1" applyFill="1" applyBorder="1" applyAlignment="1">
      <alignment/>
    </xf>
    <xf numFmtId="178" fontId="0" fillId="0" borderId="0" xfId="0" applyNumberFormat="1" applyAlignment="1">
      <alignment/>
    </xf>
    <xf numFmtId="173" fontId="0" fillId="0" borderId="11" xfId="44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120" zoomScaleNormal="120" zoomScalePageLayoutView="0" workbookViewId="0" topLeftCell="A1">
      <pane ySplit="1545" topLeftCell="BM32" activePane="bottomLeft" state="split"/>
      <selection pane="topLeft" activeCell="K1" sqref="K1:K16384"/>
      <selection pane="bottomLeft" activeCell="F49" sqref="F49:F60"/>
    </sheetView>
  </sheetViews>
  <sheetFormatPr defaultColWidth="9.140625" defaultRowHeight="12.75"/>
  <cols>
    <col min="1" max="1" width="12.57421875" style="0" bestFit="1" customWidth="1"/>
    <col min="2" max="2" width="5.57421875" style="0" customWidth="1"/>
    <col min="3" max="4" width="10.421875" style="0" bestFit="1" customWidth="1"/>
    <col min="5" max="6" width="9.28125" style="0" bestFit="1" customWidth="1"/>
    <col min="7" max="7" width="10.421875" style="0" customWidth="1"/>
    <col min="8" max="8" width="14.7109375" style="0" bestFit="1" customWidth="1"/>
    <col min="9" max="9" width="12.28125" style="0" bestFit="1" customWidth="1"/>
    <col min="10" max="10" width="12.421875" style="0" customWidth="1"/>
    <col min="11" max="11" width="11.28125" style="19" bestFit="1" customWidth="1"/>
    <col min="12" max="12" width="12.28125" style="0" bestFit="1" customWidth="1"/>
  </cols>
  <sheetData>
    <row r="1" spans="1:9" ht="5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12" ht="12.75">
      <c r="A2" s="3">
        <v>35511</v>
      </c>
      <c r="B2" s="4">
        <v>1997</v>
      </c>
      <c r="C2" s="5">
        <v>35103</v>
      </c>
      <c r="D2" s="5">
        <v>35611</v>
      </c>
      <c r="E2" s="6">
        <v>10.6</v>
      </c>
      <c r="F2" s="4">
        <f aca="true" t="shared" si="0" ref="F2:F60">E2+(E2/2)</f>
        <v>15.899999999999999</v>
      </c>
      <c r="G2" s="4">
        <f aca="true" t="shared" si="1" ref="G2:G42">DAYS360(C2,D2)</f>
        <v>502</v>
      </c>
      <c r="H2" s="7">
        <f>(I2*F2%/360)*G2</f>
        <v>6860.150903499999</v>
      </c>
      <c r="I2" s="8">
        <v>30941.07</v>
      </c>
      <c r="J2" s="18">
        <f>H2</f>
        <v>6860.150903499999</v>
      </c>
      <c r="K2" s="19">
        <v>5164.57</v>
      </c>
      <c r="L2" s="19"/>
    </row>
    <row r="3" spans="1:12" ht="12.75">
      <c r="A3" s="3">
        <v>35605</v>
      </c>
      <c r="B3" s="4"/>
      <c r="C3" s="5">
        <v>37803</v>
      </c>
      <c r="D3" s="5">
        <v>37894</v>
      </c>
      <c r="E3" s="6">
        <v>10.28</v>
      </c>
      <c r="F3" s="4">
        <f t="shared" si="0"/>
        <v>15.419999999999998</v>
      </c>
      <c r="G3" s="4">
        <f t="shared" si="1"/>
        <v>89</v>
      </c>
      <c r="H3" s="7">
        <f aca="true" t="shared" si="2" ref="H3:H26">(I3*F3%/360)*G3</f>
        <v>1179.5251568499998</v>
      </c>
      <c r="I3" s="8">
        <f>I2</f>
        <v>30941.07</v>
      </c>
      <c r="J3" s="19">
        <f>J2+H3-K2</f>
        <v>2875.106060349999</v>
      </c>
      <c r="K3" s="19">
        <v>3098.74</v>
      </c>
      <c r="L3" s="19"/>
    </row>
    <row r="4" spans="1:12" ht="12.75">
      <c r="A4" s="3">
        <v>35698</v>
      </c>
      <c r="B4" s="4"/>
      <c r="C4" s="5">
        <v>37895</v>
      </c>
      <c r="D4" s="5">
        <v>37986</v>
      </c>
      <c r="E4" s="6">
        <v>9.39</v>
      </c>
      <c r="F4" s="4">
        <f t="shared" si="0"/>
        <v>14.085</v>
      </c>
      <c r="G4" s="4">
        <f t="shared" si="1"/>
        <v>90</v>
      </c>
      <c r="H4" s="7">
        <f t="shared" si="2"/>
        <v>1089.512427375</v>
      </c>
      <c r="I4" s="8">
        <f aca="true" t="shared" si="3" ref="I4:I40">I3</f>
        <v>30941.07</v>
      </c>
      <c r="J4" s="19">
        <f aca="true" t="shared" si="4" ref="J4:J60">J3+H4-K3</f>
        <v>865.8784877249991</v>
      </c>
      <c r="L4" s="19"/>
    </row>
    <row r="5" spans="1:10" ht="12.75">
      <c r="A5" s="3">
        <v>35787</v>
      </c>
      <c r="B5" s="4">
        <v>1998</v>
      </c>
      <c r="C5" s="5">
        <v>37622</v>
      </c>
      <c r="D5" s="5">
        <v>37711</v>
      </c>
      <c r="E5" s="6">
        <v>9.48</v>
      </c>
      <c r="F5" s="4">
        <f t="shared" si="0"/>
        <v>14.22</v>
      </c>
      <c r="G5" s="4">
        <f t="shared" si="1"/>
        <v>90</v>
      </c>
      <c r="H5" s="7">
        <f t="shared" si="2"/>
        <v>1099.9550385</v>
      </c>
      <c r="I5" s="8">
        <f t="shared" si="3"/>
        <v>30941.07</v>
      </c>
      <c r="J5" s="19">
        <f t="shared" si="4"/>
        <v>1965.833526224999</v>
      </c>
    </row>
    <row r="6" spans="1:11" ht="12.75">
      <c r="A6" s="3">
        <v>35877</v>
      </c>
      <c r="B6" s="4"/>
      <c r="C6" s="5">
        <v>37712</v>
      </c>
      <c r="D6" s="5">
        <v>37802</v>
      </c>
      <c r="E6" s="6">
        <v>8.29</v>
      </c>
      <c r="F6" s="4">
        <f t="shared" si="0"/>
        <v>12.434999999999999</v>
      </c>
      <c r="G6" s="4">
        <f t="shared" si="1"/>
        <v>89</v>
      </c>
      <c r="H6" s="7">
        <f t="shared" si="2"/>
        <v>951.1929523624999</v>
      </c>
      <c r="I6" s="8">
        <f t="shared" si="3"/>
        <v>30941.07</v>
      </c>
      <c r="J6" s="19">
        <f t="shared" si="4"/>
        <v>2917.026478587499</v>
      </c>
      <c r="K6" s="19">
        <v>981.27</v>
      </c>
    </row>
    <row r="7" spans="1:10" ht="12.75">
      <c r="A7" s="3">
        <v>35970</v>
      </c>
      <c r="B7" s="4"/>
      <c r="C7" s="5">
        <v>37803</v>
      </c>
      <c r="D7" s="5">
        <v>37894</v>
      </c>
      <c r="E7" s="6">
        <v>7.84</v>
      </c>
      <c r="F7" s="4">
        <f t="shared" si="0"/>
        <v>11.76</v>
      </c>
      <c r="G7" s="4">
        <f t="shared" si="1"/>
        <v>89</v>
      </c>
      <c r="H7" s="7">
        <f t="shared" si="2"/>
        <v>899.5600417999999</v>
      </c>
      <c r="I7" s="8">
        <f t="shared" si="3"/>
        <v>30941.07</v>
      </c>
      <c r="J7" s="19">
        <f>J6+H7-K6</f>
        <v>2835.3165203874987</v>
      </c>
    </row>
    <row r="8" spans="1:11" ht="12.75">
      <c r="A8" s="3">
        <v>36062</v>
      </c>
      <c r="B8" s="4"/>
      <c r="C8" s="5">
        <v>37895</v>
      </c>
      <c r="D8" s="5">
        <v>37986</v>
      </c>
      <c r="E8" s="6">
        <v>7.33</v>
      </c>
      <c r="F8" s="4">
        <f t="shared" si="0"/>
        <v>10.995000000000001</v>
      </c>
      <c r="G8" s="4">
        <f t="shared" si="1"/>
        <v>90</v>
      </c>
      <c r="H8" s="7">
        <f t="shared" si="2"/>
        <v>850.492661625</v>
      </c>
      <c r="I8" s="8">
        <f t="shared" si="3"/>
        <v>30941.07</v>
      </c>
      <c r="J8" s="19">
        <f t="shared" si="4"/>
        <v>3685.8091820124987</v>
      </c>
      <c r="K8" s="19">
        <v>516.46</v>
      </c>
    </row>
    <row r="9" spans="1:10" ht="12.75">
      <c r="A9" s="3">
        <v>36150</v>
      </c>
      <c r="B9" s="4">
        <v>1999</v>
      </c>
      <c r="C9" s="5">
        <v>37622</v>
      </c>
      <c r="D9" s="5">
        <v>37711</v>
      </c>
      <c r="E9" s="6">
        <v>5.8</v>
      </c>
      <c r="F9" s="4">
        <f t="shared" si="0"/>
        <v>8.7</v>
      </c>
      <c r="G9" s="4">
        <f t="shared" si="1"/>
        <v>90</v>
      </c>
      <c r="H9" s="7">
        <f t="shared" si="2"/>
        <v>672.9682724999999</v>
      </c>
      <c r="I9" s="8">
        <f t="shared" si="3"/>
        <v>30941.07</v>
      </c>
      <c r="J9" s="19">
        <f t="shared" si="4"/>
        <v>3842.3174545124984</v>
      </c>
    </row>
    <row r="10" spans="1:10" ht="12.75">
      <c r="A10" s="3">
        <v>36245</v>
      </c>
      <c r="B10" s="4"/>
      <c r="C10" s="5">
        <v>37712</v>
      </c>
      <c r="D10" s="5">
        <v>37802</v>
      </c>
      <c r="E10" s="6">
        <v>5.09</v>
      </c>
      <c r="F10" s="4">
        <f t="shared" si="0"/>
        <v>7.635</v>
      </c>
      <c r="G10" s="4">
        <f t="shared" si="1"/>
        <v>89</v>
      </c>
      <c r="H10" s="7">
        <f t="shared" si="2"/>
        <v>584.0255883625</v>
      </c>
      <c r="I10" s="8">
        <f t="shared" si="3"/>
        <v>30941.07</v>
      </c>
      <c r="J10" s="19">
        <f t="shared" si="4"/>
        <v>4426.343042874998</v>
      </c>
    </row>
    <row r="11" spans="1:11" ht="12.75">
      <c r="A11" s="3">
        <v>36330</v>
      </c>
      <c r="B11" s="4"/>
      <c r="C11" s="5">
        <v>37803</v>
      </c>
      <c r="D11" s="5">
        <v>37894</v>
      </c>
      <c r="E11" s="6">
        <v>4.92</v>
      </c>
      <c r="F11" s="4">
        <f t="shared" si="0"/>
        <v>7.38</v>
      </c>
      <c r="G11" s="4">
        <f t="shared" si="1"/>
        <v>89</v>
      </c>
      <c r="H11" s="7">
        <f t="shared" si="2"/>
        <v>564.5198221500001</v>
      </c>
      <c r="I11" s="8">
        <f t="shared" si="3"/>
        <v>30941.07</v>
      </c>
      <c r="J11" s="19">
        <f t="shared" si="4"/>
        <v>4990.862865024998</v>
      </c>
      <c r="K11" s="19">
        <v>1549.37</v>
      </c>
    </row>
    <row r="12" spans="1:11" ht="12.75">
      <c r="A12" s="3">
        <v>36425</v>
      </c>
      <c r="B12" s="4"/>
      <c r="C12" s="5">
        <v>37895</v>
      </c>
      <c r="D12" s="5">
        <v>37986</v>
      </c>
      <c r="E12" s="6">
        <v>4.9</v>
      </c>
      <c r="F12" s="4">
        <f t="shared" si="0"/>
        <v>7.3500000000000005</v>
      </c>
      <c r="G12" s="4">
        <f t="shared" si="1"/>
        <v>90</v>
      </c>
      <c r="H12" s="7">
        <f t="shared" si="2"/>
        <v>568.54216125</v>
      </c>
      <c r="I12" s="8">
        <f t="shared" si="3"/>
        <v>30941.07</v>
      </c>
      <c r="J12" s="19">
        <f t="shared" si="4"/>
        <v>4010.035026274999</v>
      </c>
      <c r="K12" s="19">
        <v>516.46</v>
      </c>
    </row>
    <row r="13" spans="1:11" ht="12.75">
      <c r="A13" s="3">
        <v>36514</v>
      </c>
      <c r="B13" s="4">
        <v>2000</v>
      </c>
      <c r="C13" s="5">
        <v>37622</v>
      </c>
      <c r="D13" s="5">
        <v>37711</v>
      </c>
      <c r="E13" s="6">
        <v>5.34</v>
      </c>
      <c r="F13" s="4">
        <f t="shared" si="0"/>
        <v>8.01</v>
      </c>
      <c r="G13" s="4">
        <f t="shared" si="1"/>
        <v>90</v>
      </c>
      <c r="H13" s="7">
        <f t="shared" si="2"/>
        <v>619.59492675</v>
      </c>
      <c r="I13" s="8">
        <f t="shared" si="3"/>
        <v>30941.07</v>
      </c>
      <c r="J13" s="19">
        <f t="shared" si="4"/>
        <v>4113.169953024999</v>
      </c>
      <c r="K13" s="19">
        <v>671.39</v>
      </c>
    </row>
    <row r="14" spans="1:12" ht="12.75">
      <c r="A14" s="3">
        <v>36608</v>
      </c>
      <c r="B14" s="4"/>
      <c r="C14" s="5">
        <v>37712</v>
      </c>
      <c r="D14" s="5">
        <v>37802</v>
      </c>
      <c r="E14" s="6">
        <v>5.82</v>
      </c>
      <c r="F14" s="4">
        <f t="shared" si="0"/>
        <v>8.73</v>
      </c>
      <c r="G14" s="4">
        <f t="shared" si="1"/>
        <v>89</v>
      </c>
      <c r="H14" s="7">
        <f t="shared" si="2"/>
        <v>667.785643275</v>
      </c>
      <c r="I14" s="8">
        <f t="shared" si="3"/>
        <v>30941.07</v>
      </c>
      <c r="J14" s="19">
        <f t="shared" si="4"/>
        <v>4109.565596299998</v>
      </c>
      <c r="K14" s="19">
        <v>1342.78</v>
      </c>
      <c r="L14" s="18"/>
    </row>
    <row r="15" spans="1:11" ht="12.75">
      <c r="A15" s="3">
        <v>36700</v>
      </c>
      <c r="B15" s="4"/>
      <c r="C15" s="5">
        <v>37803</v>
      </c>
      <c r="D15" s="5">
        <v>37894</v>
      </c>
      <c r="E15" s="6">
        <v>6.29</v>
      </c>
      <c r="F15" s="4">
        <f t="shared" si="0"/>
        <v>9.435</v>
      </c>
      <c r="G15" s="4">
        <f t="shared" si="1"/>
        <v>89</v>
      </c>
      <c r="H15" s="7">
        <f t="shared" si="2"/>
        <v>721.7133498625001</v>
      </c>
      <c r="I15" s="8">
        <f t="shared" si="3"/>
        <v>30941.07</v>
      </c>
      <c r="J15" s="19">
        <f t="shared" si="4"/>
        <v>3488.498946162498</v>
      </c>
      <c r="K15" s="19">
        <v>929.69</v>
      </c>
    </row>
    <row r="16" spans="1:11" ht="12.75">
      <c r="A16" s="3">
        <v>36790</v>
      </c>
      <c r="B16" s="4"/>
      <c r="C16" s="5">
        <v>37895</v>
      </c>
      <c r="D16" s="5">
        <v>37986</v>
      </c>
      <c r="E16" s="6">
        <v>6.63</v>
      </c>
      <c r="F16" s="4">
        <f t="shared" si="0"/>
        <v>9.945</v>
      </c>
      <c r="G16" s="4">
        <f t="shared" si="1"/>
        <v>90</v>
      </c>
      <c r="H16" s="7">
        <f t="shared" si="2"/>
        <v>769.2723528749999</v>
      </c>
      <c r="I16" s="8">
        <f t="shared" si="3"/>
        <v>30941.07</v>
      </c>
      <c r="J16" s="19">
        <f t="shared" si="4"/>
        <v>3328.0812990374984</v>
      </c>
      <c r="K16" s="19">
        <v>1549.38</v>
      </c>
    </row>
    <row r="17" spans="1:11" ht="12.75">
      <c r="A17" s="3">
        <v>36881</v>
      </c>
      <c r="B17" s="4">
        <v>2001</v>
      </c>
      <c r="C17" s="5">
        <v>37622</v>
      </c>
      <c r="D17" s="5">
        <v>37711</v>
      </c>
      <c r="E17" s="6">
        <v>6.93</v>
      </c>
      <c r="F17" s="4">
        <f t="shared" si="0"/>
        <v>10.395</v>
      </c>
      <c r="G17" s="4">
        <f t="shared" si="1"/>
        <v>90</v>
      </c>
      <c r="H17" s="7">
        <f t="shared" si="2"/>
        <v>804.0810566250001</v>
      </c>
      <c r="I17" s="8">
        <f t="shared" si="3"/>
        <v>30941.07</v>
      </c>
      <c r="J17" s="19">
        <f t="shared" si="4"/>
        <v>2582.782355662498</v>
      </c>
      <c r="K17" s="19">
        <v>258.23</v>
      </c>
    </row>
    <row r="18" spans="1:11" ht="12.75">
      <c r="A18" s="3">
        <v>36973</v>
      </c>
      <c r="B18" s="4"/>
      <c r="C18" s="5">
        <v>37712</v>
      </c>
      <c r="D18" s="5">
        <v>37802</v>
      </c>
      <c r="E18" s="6">
        <v>6.82</v>
      </c>
      <c r="F18" s="4">
        <f t="shared" si="0"/>
        <v>10.23</v>
      </c>
      <c r="G18" s="4">
        <f t="shared" si="1"/>
        <v>89</v>
      </c>
      <c r="H18" s="7">
        <f t="shared" si="2"/>
        <v>782.525444525</v>
      </c>
      <c r="I18" s="8">
        <f t="shared" si="3"/>
        <v>30941.07</v>
      </c>
      <c r="J18" s="19">
        <f t="shared" si="4"/>
        <v>3107.0778001874983</v>
      </c>
      <c r="K18" s="19">
        <v>516.46</v>
      </c>
    </row>
    <row r="19" spans="1:11" ht="12.75">
      <c r="A19" s="3">
        <v>37064</v>
      </c>
      <c r="B19" s="4"/>
      <c r="C19" s="5">
        <v>37803</v>
      </c>
      <c r="D19" s="5">
        <v>37894</v>
      </c>
      <c r="E19" s="6">
        <v>6.56</v>
      </c>
      <c r="F19" s="4">
        <f t="shared" si="0"/>
        <v>9.84</v>
      </c>
      <c r="G19" s="4">
        <f t="shared" si="1"/>
        <v>89</v>
      </c>
      <c r="H19" s="7">
        <f t="shared" si="2"/>
        <v>752.6930962</v>
      </c>
      <c r="I19" s="8">
        <f t="shared" si="3"/>
        <v>30941.07</v>
      </c>
      <c r="J19" s="19">
        <f t="shared" si="4"/>
        <v>3343.3108963874984</v>
      </c>
      <c r="K19" s="19">
        <v>516.46</v>
      </c>
    </row>
    <row r="20" spans="1:11" ht="12.75">
      <c r="A20" s="3">
        <v>37155</v>
      </c>
      <c r="B20" s="4"/>
      <c r="C20" s="5">
        <v>37895</v>
      </c>
      <c r="D20" s="5">
        <v>37986</v>
      </c>
      <c r="E20" s="6">
        <v>6.28</v>
      </c>
      <c r="F20" s="4">
        <f t="shared" si="0"/>
        <v>9.42</v>
      </c>
      <c r="G20" s="4">
        <f t="shared" si="1"/>
        <v>90</v>
      </c>
      <c r="H20" s="7">
        <f t="shared" si="2"/>
        <v>728.6621985000002</v>
      </c>
      <c r="I20" s="8">
        <f t="shared" si="3"/>
        <v>30941.07</v>
      </c>
      <c r="J20" s="19">
        <f t="shared" si="4"/>
        <v>3555.5130948874985</v>
      </c>
      <c r="K20" s="19">
        <v>516.46</v>
      </c>
    </row>
    <row r="21" spans="1:10" ht="12.75">
      <c r="A21" s="3">
        <v>37239</v>
      </c>
      <c r="B21" s="4">
        <v>2002</v>
      </c>
      <c r="C21" s="5">
        <v>37622</v>
      </c>
      <c r="D21" s="5">
        <v>37710</v>
      </c>
      <c r="E21" s="6">
        <v>5.51</v>
      </c>
      <c r="F21" s="4">
        <f t="shared" si="0"/>
        <v>8.265</v>
      </c>
      <c r="G21" s="4">
        <f t="shared" si="1"/>
        <v>89</v>
      </c>
      <c r="H21" s="7">
        <f t="shared" si="2"/>
        <v>632.2163048875001</v>
      </c>
      <c r="I21" s="8">
        <f t="shared" si="3"/>
        <v>30941.07</v>
      </c>
      <c r="J21" s="19">
        <f t="shared" si="4"/>
        <v>3671.2693997749984</v>
      </c>
    </row>
    <row r="22" spans="1:10" ht="12.75">
      <c r="A22" s="3">
        <v>37337</v>
      </c>
      <c r="B22" s="4"/>
      <c r="C22" s="5">
        <v>37712</v>
      </c>
      <c r="D22" s="5">
        <v>37802</v>
      </c>
      <c r="E22" s="6">
        <v>5.56</v>
      </c>
      <c r="F22" s="4">
        <f t="shared" si="0"/>
        <v>8.34</v>
      </c>
      <c r="G22" s="4">
        <f t="shared" si="1"/>
        <v>89</v>
      </c>
      <c r="H22" s="7">
        <f t="shared" si="2"/>
        <v>637.9532949500001</v>
      </c>
      <c r="I22" s="8">
        <f t="shared" si="3"/>
        <v>30941.07</v>
      </c>
      <c r="J22" s="19">
        <f t="shared" si="4"/>
        <v>4309.222694724998</v>
      </c>
    </row>
    <row r="23" spans="1:11" ht="12.75">
      <c r="A23" s="3">
        <v>37426</v>
      </c>
      <c r="B23" s="4"/>
      <c r="C23" s="5">
        <v>37803</v>
      </c>
      <c r="D23" s="5">
        <v>37894</v>
      </c>
      <c r="E23" s="6">
        <v>5.62</v>
      </c>
      <c r="F23" s="4">
        <f t="shared" si="0"/>
        <v>8.43</v>
      </c>
      <c r="G23" s="4">
        <f t="shared" si="1"/>
        <v>89</v>
      </c>
      <c r="H23" s="7">
        <f t="shared" si="2"/>
        <v>644.837683025</v>
      </c>
      <c r="I23" s="8">
        <f t="shared" si="3"/>
        <v>30941.07</v>
      </c>
      <c r="J23" s="19">
        <f t="shared" si="4"/>
        <v>4954.060377749998</v>
      </c>
      <c r="K23" s="19">
        <v>5200</v>
      </c>
    </row>
    <row r="24" spans="1:11" ht="12.75">
      <c r="A24" s="3">
        <v>37526</v>
      </c>
      <c r="B24" s="4"/>
      <c r="C24" s="5">
        <v>37530</v>
      </c>
      <c r="D24" s="5">
        <v>37621</v>
      </c>
      <c r="E24" s="6">
        <v>5.61</v>
      </c>
      <c r="F24" s="4">
        <f t="shared" si="0"/>
        <v>8.415000000000001</v>
      </c>
      <c r="G24" s="4">
        <f t="shared" si="1"/>
        <v>90</v>
      </c>
      <c r="H24" s="7">
        <f t="shared" si="2"/>
        <v>650.922760125</v>
      </c>
      <c r="I24" s="8">
        <f t="shared" si="3"/>
        <v>30941.07</v>
      </c>
      <c r="J24" s="19">
        <f t="shared" si="4"/>
        <v>404.98313787499865</v>
      </c>
      <c r="K24" s="19">
        <v>3000</v>
      </c>
    </row>
    <row r="25" spans="1:11" ht="12.75">
      <c r="A25" s="3">
        <v>37610</v>
      </c>
      <c r="B25" s="4">
        <v>2003</v>
      </c>
      <c r="C25" s="5">
        <v>37257</v>
      </c>
      <c r="D25" s="5">
        <v>37346</v>
      </c>
      <c r="E25" s="6">
        <v>5.37</v>
      </c>
      <c r="F25" s="4">
        <f t="shared" si="0"/>
        <v>8.055</v>
      </c>
      <c r="G25" s="4">
        <f t="shared" si="1"/>
        <v>90</v>
      </c>
      <c r="H25" s="7">
        <f t="shared" si="2"/>
        <v>623.075797125</v>
      </c>
      <c r="I25" s="8">
        <f t="shared" si="3"/>
        <v>30941.07</v>
      </c>
      <c r="J25" s="19">
        <f t="shared" si="4"/>
        <v>-1971.9410650000013</v>
      </c>
      <c r="K25" s="19">
        <v>1000</v>
      </c>
    </row>
    <row r="26" spans="1:12" ht="12.75">
      <c r="A26" s="3">
        <v>37705</v>
      </c>
      <c r="B26" s="4"/>
      <c r="C26" s="5">
        <v>37712</v>
      </c>
      <c r="D26" s="5">
        <v>37802</v>
      </c>
      <c r="E26" s="6">
        <v>4.79</v>
      </c>
      <c r="F26" s="4">
        <f t="shared" si="0"/>
        <v>7.1850000000000005</v>
      </c>
      <c r="G26" s="4">
        <f t="shared" si="1"/>
        <v>89</v>
      </c>
      <c r="H26" s="7">
        <f t="shared" si="2"/>
        <v>549.6036479875</v>
      </c>
      <c r="I26" s="8">
        <f t="shared" si="3"/>
        <v>30941.07</v>
      </c>
      <c r="J26" s="19">
        <f t="shared" si="4"/>
        <v>-2422.337417012501</v>
      </c>
      <c r="K26" s="19">
        <v>2080</v>
      </c>
      <c r="L26" s="19">
        <f>I26+J26</f>
        <v>28518.732582987497</v>
      </c>
    </row>
    <row r="27" spans="1:12" ht="12.75">
      <c r="A27" s="3">
        <v>37795</v>
      </c>
      <c r="B27" s="4"/>
      <c r="C27" s="5">
        <v>37803</v>
      </c>
      <c r="D27" s="5">
        <v>37894</v>
      </c>
      <c r="E27" s="6">
        <v>4.53</v>
      </c>
      <c r="F27" s="4">
        <f t="shared" si="0"/>
        <v>6.795</v>
      </c>
      <c r="G27" s="4">
        <f t="shared" si="1"/>
        <v>89</v>
      </c>
      <c r="H27" s="7">
        <f>(L26*F27%/360)*G27</f>
        <v>479.0790589784612</v>
      </c>
      <c r="I27" s="8">
        <f t="shared" si="3"/>
        <v>30941.07</v>
      </c>
      <c r="J27" s="19">
        <f t="shared" si="4"/>
        <v>-4023.2583580340397</v>
      </c>
      <c r="K27" s="19">
        <v>2080</v>
      </c>
      <c r="L27" s="19">
        <f aca="true" t="shared" si="5" ref="L27:L61">I27+J27</f>
        <v>26917.81164196596</v>
      </c>
    </row>
    <row r="28" spans="1:12" ht="12.75">
      <c r="A28" s="3">
        <v>37883</v>
      </c>
      <c r="B28" s="4"/>
      <c r="C28" s="5">
        <v>37895</v>
      </c>
      <c r="D28" s="5">
        <v>37986</v>
      </c>
      <c r="E28" s="6">
        <v>4.15</v>
      </c>
      <c r="F28" s="4">
        <f t="shared" si="0"/>
        <v>6.2250000000000005</v>
      </c>
      <c r="G28" s="4">
        <f t="shared" si="1"/>
        <v>90</v>
      </c>
      <c r="H28" s="7">
        <f aca="true" t="shared" si="6" ref="H28:H60">(L27*F28%/360)*G28</f>
        <v>418.9084436780953</v>
      </c>
      <c r="I28" s="8">
        <f t="shared" si="3"/>
        <v>30941.07</v>
      </c>
      <c r="J28" s="19">
        <f t="shared" si="4"/>
        <v>-5684.349914355944</v>
      </c>
      <c r="K28" s="19">
        <v>520</v>
      </c>
      <c r="L28" s="19">
        <f t="shared" si="5"/>
        <v>25256.720085644054</v>
      </c>
    </row>
    <row r="29" spans="1:12" ht="12.75">
      <c r="A29" s="3">
        <v>37973</v>
      </c>
      <c r="B29" s="4">
        <v>2004</v>
      </c>
      <c r="C29" s="5">
        <v>37987</v>
      </c>
      <c r="D29" s="5">
        <v>38077</v>
      </c>
      <c r="E29" s="6">
        <v>4.24</v>
      </c>
      <c r="F29" s="4">
        <f t="shared" si="0"/>
        <v>6.36</v>
      </c>
      <c r="G29" s="4">
        <f t="shared" si="1"/>
        <v>90</v>
      </c>
      <c r="H29" s="7">
        <f t="shared" si="6"/>
        <v>401.58184936174047</v>
      </c>
      <c r="I29" s="8">
        <f t="shared" si="3"/>
        <v>30941.07</v>
      </c>
      <c r="J29" s="19">
        <f t="shared" si="4"/>
        <v>-5802.768064994203</v>
      </c>
      <c r="K29" s="19">
        <v>2080</v>
      </c>
      <c r="L29" s="19">
        <f t="shared" si="5"/>
        <v>25138.301935005795</v>
      </c>
    </row>
    <row r="30" spans="1:12" ht="12.75">
      <c r="A30" s="9">
        <v>38063</v>
      </c>
      <c r="B30" s="10"/>
      <c r="C30" s="11">
        <v>38078</v>
      </c>
      <c r="D30" s="11">
        <v>38168</v>
      </c>
      <c r="E30" s="6">
        <v>4.17</v>
      </c>
      <c r="F30" s="4">
        <f t="shared" si="0"/>
        <v>6.255</v>
      </c>
      <c r="G30" s="4">
        <f t="shared" si="1"/>
        <v>89</v>
      </c>
      <c r="H30" s="7">
        <f t="shared" si="6"/>
        <v>388.73241654744584</v>
      </c>
      <c r="I30" s="8">
        <f t="shared" si="3"/>
        <v>30941.07</v>
      </c>
      <c r="J30" s="19">
        <f t="shared" si="4"/>
        <v>-7494.0356484467575</v>
      </c>
      <c r="K30" s="19">
        <v>1040</v>
      </c>
      <c r="L30" s="19">
        <f t="shared" si="5"/>
        <v>23447.034351553244</v>
      </c>
    </row>
    <row r="31" spans="1:12" ht="12.75">
      <c r="A31" s="9">
        <v>38160</v>
      </c>
      <c r="B31" s="10"/>
      <c r="C31" s="11">
        <v>38169</v>
      </c>
      <c r="D31" s="11">
        <v>38260</v>
      </c>
      <c r="E31" s="6">
        <v>3.87</v>
      </c>
      <c r="F31" s="4">
        <f t="shared" si="0"/>
        <v>5.805</v>
      </c>
      <c r="G31" s="4">
        <f t="shared" si="1"/>
        <v>89</v>
      </c>
      <c r="H31" s="7">
        <f t="shared" si="6"/>
        <v>336.49425173772846</v>
      </c>
      <c r="I31" s="8">
        <f t="shared" si="3"/>
        <v>30941.07</v>
      </c>
      <c r="J31" s="19">
        <f t="shared" si="4"/>
        <v>-8197.541396709028</v>
      </c>
      <c r="K31" s="19">
        <v>700</v>
      </c>
      <c r="L31" s="19">
        <f t="shared" si="5"/>
        <v>22743.52860329097</v>
      </c>
    </row>
    <row r="32" spans="1:12" ht="12.75">
      <c r="A32" s="9">
        <v>38247</v>
      </c>
      <c r="B32" s="10"/>
      <c r="C32" s="11">
        <v>38261</v>
      </c>
      <c r="D32" s="11">
        <v>38352</v>
      </c>
      <c r="E32" s="6">
        <v>3.84</v>
      </c>
      <c r="F32" s="4">
        <f t="shared" si="0"/>
        <v>5.76</v>
      </c>
      <c r="G32" s="4">
        <f t="shared" si="1"/>
        <v>90</v>
      </c>
      <c r="H32" s="7">
        <f t="shared" si="6"/>
        <v>327.50681188739</v>
      </c>
      <c r="I32" s="8">
        <f t="shared" si="3"/>
        <v>30941.07</v>
      </c>
      <c r="J32" s="19">
        <f t="shared" si="4"/>
        <v>-8570.034584821638</v>
      </c>
      <c r="K32" s="19">
        <v>1040</v>
      </c>
      <c r="L32" s="19">
        <f t="shared" si="5"/>
        <v>22371.03541517836</v>
      </c>
    </row>
    <row r="33" spans="1:12" ht="12.75">
      <c r="A33" s="9">
        <v>38338</v>
      </c>
      <c r="B33" s="10">
        <v>2005</v>
      </c>
      <c r="C33" s="11">
        <v>38353</v>
      </c>
      <c r="D33" s="11">
        <v>38442</v>
      </c>
      <c r="E33" s="6">
        <v>3.86</v>
      </c>
      <c r="F33" s="4">
        <f t="shared" si="0"/>
        <v>5.79</v>
      </c>
      <c r="G33" s="4">
        <f t="shared" si="1"/>
        <v>90</v>
      </c>
      <c r="H33" s="7">
        <f t="shared" si="6"/>
        <v>323.8207376347068</v>
      </c>
      <c r="I33" s="8">
        <f t="shared" si="3"/>
        <v>30941.07</v>
      </c>
      <c r="J33" s="19">
        <f t="shared" si="4"/>
        <v>-9286.213847186931</v>
      </c>
      <c r="K33" s="19">
        <v>1040</v>
      </c>
      <c r="L33" s="19">
        <f t="shared" si="5"/>
        <v>21654.856152813067</v>
      </c>
    </row>
    <row r="34" spans="1:12" ht="12.75">
      <c r="A34" s="9">
        <v>38428</v>
      </c>
      <c r="B34" s="10"/>
      <c r="C34" s="11">
        <v>38443</v>
      </c>
      <c r="D34" s="11">
        <v>38533</v>
      </c>
      <c r="E34" s="6">
        <v>3.87</v>
      </c>
      <c r="F34" s="4">
        <f t="shared" si="0"/>
        <v>5.805</v>
      </c>
      <c r="G34" s="4">
        <f t="shared" si="1"/>
        <v>89</v>
      </c>
      <c r="H34" s="7">
        <f t="shared" si="6"/>
        <v>310.7742543630585</v>
      </c>
      <c r="I34" s="8">
        <f t="shared" si="3"/>
        <v>30941.07</v>
      </c>
      <c r="J34" s="19">
        <f t="shared" si="4"/>
        <v>-10015.439592823872</v>
      </c>
      <c r="K34" s="19">
        <v>1560</v>
      </c>
      <c r="L34" s="19">
        <f t="shared" si="5"/>
        <v>20925.630407176126</v>
      </c>
    </row>
    <row r="35" spans="1:12" ht="12.75">
      <c r="A35" s="9">
        <v>38518</v>
      </c>
      <c r="B35" s="10"/>
      <c r="C35" s="11">
        <v>38534</v>
      </c>
      <c r="D35" s="11">
        <v>38625</v>
      </c>
      <c r="E35" s="6">
        <v>3.86</v>
      </c>
      <c r="F35" s="4">
        <f t="shared" si="0"/>
        <v>5.79</v>
      </c>
      <c r="G35" s="4">
        <f t="shared" si="1"/>
        <v>89</v>
      </c>
      <c r="H35" s="7">
        <f t="shared" si="6"/>
        <v>299.53296125338693</v>
      </c>
      <c r="I35" s="8">
        <f t="shared" si="3"/>
        <v>30941.07</v>
      </c>
      <c r="J35" s="19">
        <f t="shared" si="4"/>
        <v>-11275.906631570484</v>
      </c>
      <c r="K35" s="19">
        <v>420</v>
      </c>
      <c r="L35" s="19">
        <f t="shared" si="5"/>
        <v>19665.163368429516</v>
      </c>
    </row>
    <row r="36" spans="1:12" ht="12.75">
      <c r="A36" s="9">
        <v>38616</v>
      </c>
      <c r="B36" s="10"/>
      <c r="C36" s="11">
        <v>38991</v>
      </c>
      <c r="D36" s="11">
        <v>39082</v>
      </c>
      <c r="E36" s="12">
        <v>3.82</v>
      </c>
      <c r="F36" s="4">
        <f t="shared" si="0"/>
        <v>5.7299999999999995</v>
      </c>
      <c r="G36" s="4">
        <f t="shared" si="1"/>
        <v>90</v>
      </c>
      <c r="H36" s="7">
        <f t="shared" si="6"/>
        <v>281.7034652527528</v>
      </c>
      <c r="I36" s="8">
        <f t="shared" si="3"/>
        <v>30941.07</v>
      </c>
      <c r="J36" s="19">
        <f t="shared" si="4"/>
        <v>-11414.203166317731</v>
      </c>
      <c r="L36" s="19">
        <f t="shared" si="5"/>
        <v>19526.866833682267</v>
      </c>
    </row>
    <row r="37" spans="1:12" ht="12.75">
      <c r="A37" s="9">
        <v>38706</v>
      </c>
      <c r="B37" s="10">
        <v>2006</v>
      </c>
      <c r="C37" s="11">
        <v>38718</v>
      </c>
      <c r="D37" s="11">
        <v>38807</v>
      </c>
      <c r="E37" s="12">
        <v>3.85</v>
      </c>
      <c r="F37" s="4">
        <f t="shared" si="0"/>
        <v>5.775</v>
      </c>
      <c r="G37" s="4">
        <f t="shared" si="1"/>
        <v>90</v>
      </c>
      <c r="H37" s="7">
        <f t="shared" si="6"/>
        <v>281.91913991128774</v>
      </c>
      <c r="I37" s="8">
        <f t="shared" si="3"/>
        <v>30941.07</v>
      </c>
      <c r="J37" s="19">
        <f t="shared" si="4"/>
        <v>-11132.284026406443</v>
      </c>
      <c r="K37" s="19">
        <v>3000</v>
      </c>
      <c r="L37" s="19">
        <f t="shared" si="5"/>
        <v>19808.785973593556</v>
      </c>
    </row>
    <row r="38" spans="1:12" ht="12.75">
      <c r="A38" s="9">
        <v>38791</v>
      </c>
      <c r="B38" s="10"/>
      <c r="C38" s="11">
        <v>38808</v>
      </c>
      <c r="D38" s="11">
        <v>38898</v>
      </c>
      <c r="E38" s="12">
        <v>4.16</v>
      </c>
      <c r="F38" s="4">
        <f t="shared" si="0"/>
        <v>6.24</v>
      </c>
      <c r="G38" s="4">
        <f t="shared" si="1"/>
        <v>89</v>
      </c>
      <c r="H38" s="7">
        <f t="shared" si="6"/>
        <v>305.5835382859699</v>
      </c>
      <c r="I38" s="8">
        <f t="shared" si="3"/>
        <v>30941.07</v>
      </c>
      <c r="J38" s="19">
        <f t="shared" si="4"/>
        <v>-13826.700488120474</v>
      </c>
      <c r="K38" s="19">
        <v>1320</v>
      </c>
      <c r="L38" s="19">
        <f t="shared" si="5"/>
        <v>17114.369511879526</v>
      </c>
    </row>
    <row r="39" spans="1:12" ht="12.75">
      <c r="A39" s="9">
        <v>38889</v>
      </c>
      <c r="B39" s="10"/>
      <c r="C39" s="11">
        <v>38899</v>
      </c>
      <c r="D39" s="11">
        <v>38990</v>
      </c>
      <c r="E39" s="12">
        <v>4.42</v>
      </c>
      <c r="F39" s="4">
        <f t="shared" si="0"/>
        <v>6.63</v>
      </c>
      <c r="G39" s="4">
        <f t="shared" si="1"/>
        <v>89</v>
      </c>
      <c r="H39" s="7">
        <f t="shared" si="6"/>
        <v>280.51877827429865</v>
      </c>
      <c r="I39" s="8">
        <f t="shared" si="3"/>
        <v>30941.07</v>
      </c>
      <c r="J39" s="19">
        <f t="shared" si="4"/>
        <v>-14866.181709846176</v>
      </c>
      <c r="L39" s="19">
        <f t="shared" si="5"/>
        <v>16074.888290153824</v>
      </c>
    </row>
    <row r="40" spans="1:12" ht="12.75">
      <c r="A40" s="9">
        <v>38986</v>
      </c>
      <c r="B40" s="10"/>
      <c r="C40" s="11">
        <v>38991</v>
      </c>
      <c r="D40" s="11">
        <v>39082</v>
      </c>
      <c r="E40" s="12">
        <v>4.77</v>
      </c>
      <c r="F40" s="4">
        <f t="shared" si="0"/>
        <v>7.154999999999999</v>
      </c>
      <c r="G40" s="4">
        <f t="shared" si="1"/>
        <v>90</v>
      </c>
      <c r="H40" s="7">
        <f t="shared" si="6"/>
        <v>287.53956429012646</v>
      </c>
      <c r="I40" s="8">
        <f t="shared" si="3"/>
        <v>30941.07</v>
      </c>
      <c r="J40" s="19">
        <f t="shared" si="4"/>
        <v>-14578.64214555605</v>
      </c>
      <c r="K40" s="19">
        <v>700</v>
      </c>
      <c r="L40" s="19">
        <f t="shared" si="5"/>
        <v>16362.42785444395</v>
      </c>
    </row>
    <row r="41" spans="1:12" ht="12.75">
      <c r="A41" s="9">
        <v>39070</v>
      </c>
      <c r="B41" s="10">
        <v>2007</v>
      </c>
      <c r="C41" s="11">
        <v>39083</v>
      </c>
      <c r="D41" s="11">
        <v>39172</v>
      </c>
      <c r="E41" s="12">
        <v>5.1</v>
      </c>
      <c r="F41" s="4">
        <f t="shared" si="0"/>
        <v>7.6499999999999995</v>
      </c>
      <c r="G41" s="4">
        <f t="shared" si="1"/>
        <v>90</v>
      </c>
      <c r="H41" s="7">
        <f t="shared" si="6"/>
        <v>312.9314327162405</v>
      </c>
      <c r="I41" s="8">
        <f aca="true" t="shared" si="7" ref="I41:I60">I40</f>
        <v>30941.07</v>
      </c>
      <c r="J41" s="19">
        <f t="shared" si="4"/>
        <v>-14965.71071283981</v>
      </c>
      <c r="K41" s="19">
        <v>700</v>
      </c>
      <c r="L41" s="19">
        <f t="shared" si="5"/>
        <v>15975.35928716019</v>
      </c>
    </row>
    <row r="42" spans="1:12" ht="12.75">
      <c r="A42" s="9">
        <v>39161</v>
      </c>
      <c r="B42" s="10"/>
      <c r="C42" s="11">
        <v>39173</v>
      </c>
      <c r="D42" s="11">
        <v>39263</v>
      </c>
      <c r="E42" s="12">
        <v>5.31</v>
      </c>
      <c r="F42" s="4">
        <f t="shared" si="0"/>
        <v>7.965</v>
      </c>
      <c r="G42" s="4">
        <f t="shared" si="1"/>
        <v>89</v>
      </c>
      <c r="H42" s="7">
        <f t="shared" si="6"/>
        <v>314.5747935632931</v>
      </c>
      <c r="I42" s="8">
        <f t="shared" si="7"/>
        <v>30941.07</v>
      </c>
      <c r="J42" s="19">
        <f t="shared" si="4"/>
        <v>-15351.135919276516</v>
      </c>
      <c r="K42" s="19">
        <v>1000</v>
      </c>
      <c r="L42" s="19">
        <f t="shared" si="5"/>
        <v>15589.934080723484</v>
      </c>
    </row>
    <row r="43" spans="1:12" ht="12.75">
      <c r="A43" s="9">
        <v>39262</v>
      </c>
      <c r="B43" s="10"/>
      <c r="C43" s="11">
        <v>39264</v>
      </c>
      <c r="D43" s="11">
        <v>39355</v>
      </c>
      <c r="E43" s="12">
        <v>5.58</v>
      </c>
      <c r="F43" s="4">
        <f t="shared" si="0"/>
        <v>8.370000000000001</v>
      </c>
      <c r="G43" s="4">
        <f aca="true" t="shared" si="8" ref="G43:G58">DAYS360(C43,D43)</f>
        <v>89</v>
      </c>
      <c r="H43" s="7">
        <f t="shared" si="6"/>
        <v>322.5947109653708</v>
      </c>
      <c r="I43" s="8">
        <f t="shared" si="7"/>
        <v>30941.07</v>
      </c>
      <c r="J43" s="19">
        <f t="shared" si="4"/>
        <v>-16028.541208311144</v>
      </c>
      <c r="K43" s="19">
        <v>1000</v>
      </c>
      <c r="L43" s="19">
        <f t="shared" si="5"/>
        <v>14912.528791688856</v>
      </c>
    </row>
    <row r="44" spans="1:12" ht="12.75">
      <c r="A44" s="9">
        <v>39370</v>
      </c>
      <c r="B44" s="10"/>
      <c r="C44" s="11">
        <v>39356</v>
      </c>
      <c r="D44" s="11">
        <v>39447</v>
      </c>
      <c r="E44" s="12">
        <v>5.71</v>
      </c>
      <c r="F44" s="4">
        <f t="shared" si="0"/>
        <v>8.565</v>
      </c>
      <c r="G44" s="4">
        <f t="shared" si="8"/>
        <v>90</v>
      </c>
      <c r="H44" s="7">
        <f t="shared" si="6"/>
        <v>319.3145227520376</v>
      </c>
      <c r="I44" s="8">
        <f t="shared" si="7"/>
        <v>30941.07</v>
      </c>
      <c r="J44" s="19">
        <f t="shared" si="4"/>
        <v>-16709.226685559108</v>
      </c>
      <c r="L44" s="19">
        <f t="shared" si="5"/>
        <v>14231.843314440892</v>
      </c>
    </row>
    <row r="45" spans="1:12" ht="12.75">
      <c r="A45" s="9">
        <v>39436</v>
      </c>
      <c r="B45" s="10">
        <v>2008</v>
      </c>
      <c r="C45" s="11">
        <v>39448</v>
      </c>
      <c r="D45" s="11">
        <v>39538</v>
      </c>
      <c r="E45" s="12">
        <v>5.75</v>
      </c>
      <c r="F45" s="4">
        <f t="shared" si="0"/>
        <v>8.625</v>
      </c>
      <c r="G45" s="4">
        <f t="shared" si="8"/>
        <v>90</v>
      </c>
      <c r="H45" s="7">
        <f t="shared" si="6"/>
        <v>306.8741214676317</v>
      </c>
      <c r="I45" s="8">
        <f t="shared" si="7"/>
        <v>30941.07</v>
      </c>
      <c r="J45" s="19">
        <f t="shared" si="4"/>
        <v>-16402.352564091478</v>
      </c>
      <c r="K45" s="19">
        <v>1500</v>
      </c>
      <c r="L45" s="19">
        <f t="shared" si="5"/>
        <v>14538.717435908522</v>
      </c>
    </row>
    <row r="46" spans="1:12" ht="12.75">
      <c r="A46" s="9">
        <v>39525</v>
      </c>
      <c r="B46" s="10"/>
      <c r="C46" s="11">
        <v>39539</v>
      </c>
      <c r="D46" s="11">
        <v>39629</v>
      </c>
      <c r="E46" s="12">
        <v>6</v>
      </c>
      <c r="F46" s="4">
        <f t="shared" si="0"/>
        <v>9</v>
      </c>
      <c r="G46" s="4">
        <f t="shared" si="8"/>
        <v>89</v>
      </c>
      <c r="H46" s="7">
        <f t="shared" si="6"/>
        <v>323.48646294896463</v>
      </c>
      <c r="I46" s="8">
        <f t="shared" si="7"/>
        <v>30941.07</v>
      </c>
      <c r="J46" s="19">
        <f t="shared" si="4"/>
        <v>-17578.866101142514</v>
      </c>
      <c r="L46" s="19">
        <f t="shared" si="5"/>
        <v>13362.203898857486</v>
      </c>
    </row>
    <row r="47" spans="1:12" ht="12.75">
      <c r="A47" s="9">
        <v>39617</v>
      </c>
      <c r="B47" s="10"/>
      <c r="C47" s="11">
        <v>39630</v>
      </c>
      <c r="D47" s="11">
        <v>39721</v>
      </c>
      <c r="E47" s="12">
        <v>5.96</v>
      </c>
      <c r="F47" s="4">
        <f t="shared" si="0"/>
        <v>8.94</v>
      </c>
      <c r="G47" s="4">
        <f t="shared" si="8"/>
        <v>89</v>
      </c>
      <c r="H47" s="7">
        <f t="shared" si="6"/>
        <v>295.3269765045818</v>
      </c>
      <c r="I47" s="8">
        <f t="shared" si="7"/>
        <v>30941.07</v>
      </c>
      <c r="J47" s="19">
        <f t="shared" si="4"/>
        <v>-17283.539124637933</v>
      </c>
      <c r="L47" s="19">
        <f t="shared" si="5"/>
        <v>13657.530875362067</v>
      </c>
    </row>
    <row r="48" spans="1:12" ht="12.75">
      <c r="A48" s="9">
        <v>39715</v>
      </c>
      <c r="B48" s="10"/>
      <c r="C48" s="11">
        <v>39722</v>
      </c>
      <c r="D48" s="11">
        <v>39813</v>
      </c>
      <c r="E48" s="12">
        <v>6.3</v>
      </c>
      <c r="F48" s="4">
        <f t="shared" si="0"/>
        <v>9.45</v>
      </c>
      <c r="G48" s="4">
        <f t="shared" si="8"/>
        <v>90</v>
      </c>
      <c r="H48" s="7">
        <f t="shared" si="6"/>
        <v>322.6591669304288</v>
      </c>
      <c r="I48" s="8">
        <f t="shared" si="7"/>
        <v>30941.07</v>
      </c>
      <c r="J48" s="19">
        <f t="shared" si="4"/>
        <v>-16960.879957707504</v>
      </c>
      <c r="L48" s="19">
        <f t="shared" si="5"/>
        <v>13980.190042292495</v>
      </c>
    </row>
    <row r="49" spans="1:12" ht="12.75">
      <c r="A49" s="9">
        <v>39801</v>
      </c>
      <c r="B49" s="10">
        <v>2009</v>
      </c>
      <c r="C49" s="11">
        <v>39814</v>
      </c>
      <c r="D49" s="11">
        <v>39903</v>
      </c>
      <c r="E49" s="12">
        <v>5.45</v>
      </c>
      <c r="F49" s="4">
        <f t="shared" si="0"/>
        <v>8.175</v>
      </c>
      <c r="G49" s="4">
        <f t="shared" si="8"/>
        <v>90</v>
      </c>
      <c r="H49" s="7">
        <f t="shared" si="6"/>
        <v>285.72013398935286</v>
      </c>
      <c r="I49" s="8">
        <f t="shared" si="7"/>
        <v>30941.07</v>
      </c>
      <c r="J49" s="19">
        <f t="shared" si="4"/>
        <v>-16675.15982371815</v>
      </c>
      <c r="L49" s="19">
        <f t="shared" si="5"/>
        <v>14265.91017628185</v>
      </c>
    </row>
    <row r="50" spans="1:12" ht="12.75">
      <c r="A50" s="9">
        <v>39896</v>
      </c>
      <c r="B50" s="10"/>
      <c r="C50" s="11">
        <v>39904</v>
      </c>
      <c r="D50" s="11">
        <v>39994</v>
      </c>
      <c r="E50" s="12">
        <v>4.58</v>
      </c>
      <c r="F50" s="4">
        <f t="shared" si="0"/>
        <v>6.87</v>
      </c>
      <c r="G50" s="4">
        <f t="shared" si="8"/>
        <v>89</v>
      </c>
      <c r="H50" s="7">
        <f t="shared" si="6"/>
        <v>242.294596085667</v>
      </c>
      <c r="I50" s="8">
        <f t="shared" si="7"/>
        <v>30941.07</v>
      </c>
      <c r="J50" s="19">
        <f t="shared" si="4"/>
        <v>-16432.865227632483</v>
      </c>
      <c r="L50" s="19">
        <f t="shared" si="5"/>
        <v>14508.204772367517</v>
      </c>
    </row>
    <row r="51" spans="1:12" ht="12.75">
      <c r="A51" s="9">
        <v>39988</v>
      </c>
      <c r="B51" s="10"/>
      <c r="C51" s="11">
        <v>39995</v>
      </c>
      <c r="D51" s="11">
        <v>40086</v>
      </c>
      <c r="E51" s="12">
        <v>3.39</v>
      </c>
      <c r="F51" s="4">
        <f t="shared" si="0"/>
        <v>5.085</v>
      </c>
      <c r="G51" s="4">
        <f t="shared" si="8"/>
        <v>89</v>
      </c>
      <c r="H51" s="7">
        <f t="shared" si="6"/>
        <v>182.38626924462517</v>
      </c>
      <c r="I51" s="8">
        <f t="shared" si="7"/>
        <v>30941.07</v>
      </c>
      <c r="J51" s="19">
        <f t="shared" si="4"/>
        <v>-16250.478958387857</v>
      </c>
      <c r="L51" s="19">
        <f t="shared" si="5"/>
        <v>14690.591041612142</v>
      </c>
    </row>
    <row r="52" spans="1:12" ht="12.75">
      <c r="A52" s="9">
        <v>40076</v>
      </c>
      <c r="B52" s="10"/>
      <c r="C52" s="13">
        <v>40087</v>
      </c>
      <c r="D52" s="13">
        <v>40178</v>
      </c>
      <c r="E52" s="12">
        <v>3.25</v>
      </c>
      <c r="F52" s="4">
        <f t="shared" si="0"/>
        <v>4.875</v>
      </c>
      <c r="G52" s="4">
        <f t="shared" si="8"/>
        <v>90</v>
      </c>
      <c r="H52" s="7">
        <f t="shared" si="6"/>
        <v>179.04157831964798</v>
      </c>
      <c r="I52" s="8">
        <f t="shared" si="7"/>
        <v>30941.07</v>
      </c>
      <c r="J52" s="19">
        <f t="shared" si="4"/>
        <v>-16071.43738006821</v>
      </c>
      <c r="L52" s="19">
        <f t="shared" si="5"/>
        <v>14869.63261993179</v>
      </c>
    </row>
    <row r="53" spans="1:12" ht="12.75">
      <c r="A53" s="9">
        <v>40171</v>
      </c>
      <c r="B53" s="10">
        <v>2010</v>
      </c>
      <c r="C53" s="13">
        <v>40179</v>
      </c>
      <c r="D53" s="13">
        <v>40268</v>
      </c>
      <c r="E53" s="12">
        <v>2.92</v>
      </c>
      <c r="F53" s="4">
        <f t="shared" si="0"/>
        <v>4.38</v>
      </c>
      <c r="G53" s="4">
        <f t="shared" si="8"/>
        <v>90</v>
      </c>
      <c r="H53" s="7">
        <f t="shared" si="6"/>
        <v>162.8224771882531</v>
      </c>
      <c r="I53" s="8">
        <f t="shared" si="7"/>
        <v>30941.07</v>
      </c>
      <c r="J53" s="19">
        <f t="shared" si="4"/>
        <v>-15908.614902879957</v>
      </c>
      <c r="L53" s="19">
        <f t="shared" si="5"/>
        <v>15032.455097120042</v>
      </c>
    </row>
    <row r="54" spans="1:12" ht="12.75">
      <c r="A54" s="9">
        <v>40263</v>
      </c>
      <c r="B54" s="10"/>
      <c r="C54" s="11">
        <v>40634</v>
      </c>
      <c r="D54" s="11">
        <v>40724</v>
      </c>
      <c r="E54" s="12">
        <v>2.63</v>
      </c>
      <c r="F54" s="4">
        <f t="shared" si="0"/>
        <v>3.945</v>
      </c>
      <c r="G54" s="4">
        <f t="shared" si="8"/>
        <v>89</v>
      </c>
      <c r="H54" s="7">
        <f t="shared" si="6"/>
        <v>146.61028185762032</v>
      </c>
      <c r="I54" s="8">
        <f t="shared" si="7"/>
        <v>30941.07</v>
      </c>
      <c r="J54" s="19">
        <f t="shared" si="4"/>
        <v>-15762.004621022337</v>
      </c>
      <c r="L54" s="19">
        <f t="shared" si="5"/>
        <v>15179.065378977662</v>
      </c>
    </row>
    <row r="55" spans="1:12" ht="12.75">
      <c r="A55" s="9">
        <v>40347</v>
      </c>
      <c r="B55" s="10"/>
      <c r="C55" s="11">
        <v>40725</v>
      </c>
      <c r="D55" s="11">
        <v>40816</v>
      </c>
      <c r="E55" s="12">
        <v>2.56</v>
      </c>
      <c r="F55" s="4">
        <f t="shared" si="0"/>
        <v>3.84</v>
      </c>
      <c r="G55" s="4">
        <f t="shared" si="8"/>
        <v>89</v>
      </c>
      <c r="H55" s="7">
        <f t="shared" si="6"/>
        <v>144.0999273310946</v>
      </c>
      <c r="I55" s="8">
        <f t="shared" si="7"/>
        <v>30941.07</v>
      </c>
      <c r="J55" s="19">
        <f t="shared" si="4"/>
        <v>-15617.904693691242</v>
      </c>
      <c r="L55" s="19">
        <f t="shared" si="5"/>
        <v>15323.165306308758</v>
      </c>
    </row>
    <row r="56" spans="1:12" ht="12.75">
      <c r="A56" s="9">
        <v>40444</v>
      </c>
      <c r="B56" s="10"/>
      <c r="C56" s="11">
        <v>40817</v>
      </c>
      <c r="D56" s="11">
        <v>40908</v>
      </c>
      <c r="E56" s="12">
        <v>2.6</v>
      </c>
      <c r="F56" s="4">
        <f t="shared" si="0"/>
        <v>3.9000000000000004</v>
      </c>
      <c r="G56" s="4">
        <f t="shared" si="8"/>
        <v>90</v>
      </c>
      <c r="H56" s="7">
        <f t="shared" si="6"/>
        <v>149.40086173651042</v>
      </c>
      <c r="I56" s="8">
        <f t="shared" si="7"/>
        <v>30941.07</v>
      </c>
      <c r="J56" s="19">
        <f t="shared" si="4"/>
        <v>-15468.503831954731</v>
      </c>
      <c r="L56" s="19">
        <f t="shared" si="5"/>
        <v>15472.566168045269</v>
      </c>
    </row>
    <row r="57" spans="1:12" ht="12.75">
      <c r="A57" s="9">
        <v>40535</v>
      </c>
      <c r="B57" s="10">
        <v>2011</v>
      </c>
      <c r="C57" s="11">
        <v>40544</v>
      </c>
      <c r="D57" s="11">
        <v>40633</v>
      </c>
      <c r="E57" s="12">
        <v>2.68</v>
      </c>
      <c r="F57" s="4">
        <f t="shared" si="0"/>
        <v>4.0200000000000005</v>
      </c>
      <c r="G57" s="4">
        <f t="shared" si="8"/>
        <v>90</v>
      </c>
      <c r="H57" s="7">
        <f t="shared" si="6"/>
        <v>155.49928998885497</v>
      </c>
      <c r="I57" s="8">
        <f t="shared" si="7"/>
        <v>30941.07</v>
      </c>
      <c r="J57" s="19">
        <f t="shared" si="4"/>
        <v>-15313.004541965876</v>
      </c>
      <c r="L57" s="19">
        <f t="shared" si="5"/>
        <v>15628.065458034123</v>
      </c>
    </row>
    <row r="58" spans="1:12" ht="12.75">
      <c r="A58" s="9">
        <v>40631</v>
      </c>
      <c r="B58" s="10"/>
      <c r="C58" s="11">
        <v>40634</v>
      </c>
      <c r="D58" s="11">
        <v>40724</v>
      </c>
      <c r="E58" s="12">
        <v>2.79</v>
      </c>
      <c r="F58" s="4">
        <f t="shared" si="0"/>
        <v>4.1850000000000005</v>
      </c>
      <c r="G58" s="4">
        <f t="shared" si="8"/>
        <v>89</v>
      </c>
      <c r="H58" s="7">
        <f t="shared" si="6"/>
        <v>161.69187224518558</v>
      </c>
      <c r="I58" s="8">
        <f t="shared" si="7"/>
        <v>30941.07</v>
      </c>
      <c r="J58" s="19">
        <f t="shared" si="4"/>
        <v>-15151.31266972069</v>
      </c>
      <c r="L58" s="19">
        <f t="shared" si="5"/>
        <v>15789.75733027931</v>
      </c>
    </row>
    <row r="59" spans="1:12" ht="12.75">
      <c r="A59" s="14">
        <v>40722</v>
      </c>
      <c r="C59" s="15">
        <v>40725</v>
      </c>
      <c r="D59" s="15">
        <v>40816</v>
      </c>
      <c r="E59" s="16">
        <v>3.19</v>
      </c>
      <c r="F59" s="17">
        <f t="shared" si="0"/>
        <v>4.785</v>
      </c>
      <c r="G59" s="4">
        <f>DAYS360(C59,D59)</f>
        <v>89</v>
      </c>
      <c r="H59" s="7">
        <f t="shared" si="6"/>
        <v>186.78625015164997</v>
      </c>
      <c r="I59" s="8">
        <f t="shared" si="7"/>
        <v>30941.07</v>
      </c>
      <c r="J59" s="19">
        <f t="shared" si="4"/>
        <v>-14964.52641956904</v>
      </c>
      <c r="L59" s="19">
        <f t="shared" si="5"/>
        <v>15976.54358043096</v>
      </c>
    </row>
    <row r="60" spans="1:12" ht="12.75">
      <c r="A60" s="14">
        <v>40813</v>
      </c>
      <c r="C60" s="15">
        <v>40817</v>
      </c>
      <c r="D60" s="15">
        <v>40908</v>
      </c>
      <c r="E60" s="16">
        <v>3.3</v>
      </c>
      <c r="F60" s="17">
        <f t="shared" si="0"/>
        <v>4.949999999999999</v>
      </c>
      <c r="G60" s="4">
        <f>DAYS360(C60,D60)</f>
        <v>90</v>
      </c>
      <c r="H60" s="7">
        <f t="shared" si="6"/>
        <v>197.7097268078331</v>
      </c>
      <c r="I60" s="8">
        <f t="shared" si="7"/>
        <v>30941.07</v>
      </c>
      <c r="J60" s="19">
        <f t="shared" si="4"/>
        <v>-14766.816692761207</v>
      </c>
      <c r="L60" s="19">
        <f t="shared" si="5"/>
        <v>16174.253307238792</v>
      </c>
    </row>
    <row r="61" spans="8:12" ht="12.75">
      <c r="H61" s="18">
        <f>SUM(H2:H60)</f>
        <v>34340.90330723879</v>
      </c>
      <c r="I61" s="8"/>
      <c r="L61" s="19">
        <f t="shared" si="5"/>
        <v>0</v>
      </c>
    </row>
  </sheetData>
  <sheetProtection/>
  <printOptions horizontalCentered="1" verticalCentered="1"/>
  <pageMargins left="0.7874015748031497" right="0.7874015748031497" top="1.03" bottom="0.42" header="0.32" footer="0.3"/>
  <pageSetup horizontalDpi="300" verticalDpi="300" orientation="landscape" paperSize="9" r:id="rId1"/>
  <headerFooter alignWithMargins="0">
    <oddHeader>&amp;LTrib. Palermo 452/98
BdS ING FURCERI&amp;C&amp;"Castellar,Grassetto"&amp;14STUDIO LEGALE CASTRO&amp;R
Calcolo interessi tassi soglia Mutuo 8/3/90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="150" zoomScaleNormal="150" zoomScalePageLayoutView="0" workbookViewId="0" topLeftCell="A1">
      <pane ySplit="2160" topLeftCell="BM97" activePane="bottomLeft" state="split"/>
      <selection pane="topLeft" activeCell="A1" sqref="A1:I16384"/>
      <selection pane="bottomLeft" activeCell="F116" sqref="F116"/>
    </sheetView>
  </sheetViews>
  <sheetFormatPr defaultColWidth="9.140625" defaultRowHeight="12.75"/>
  <cols>
    <col min="1" max="2" width="10.421875" style="24" bestFit="1" customWidth="1"/>
    <col min="3" max="3" width="9.28125" style="0" bestFit="1" customWidth="1"/>
    <col min="4" max="4" width="6.421875" style="0" bestFit="1" customWidth="1"/>
    <col min="5" max="5" width="11.421875" style="0" bestFit="1" customWidth="1"/>
    <col min="6" max="6" width="12.421875" style="0" bestFit="1" customWidth="1"/>
    <col min="7" max="8" width="12.28125" style="19" bestFit="1" customWidth="1"/>
    <col min="9" max="9" width="11.28125" style="19" bestFit="1" customWidth="1"/>
  </cols>
  <sheetData>
    <row r="1" spans="1:9" ht="51">
      <c r="A1" s="22" t="s">
        <v>2</v>
      </c>
      <c r="B1" s="22" t="s">
        <v>3</v>
      </c>
      <c r="C1" s="1" t="s">
        <v>5</v>
      </c>
      <c r="D1" s="2" t="s">
        <v>6</v>
      </c>
      <c r="E1" s="1" t="s">
        <v>7</v>
      </c>
      <c r="F1" s="1" t="s">
        <v>9</v>
      </c>
      <c r="G1" s="19">
        <f>SUM(G2:G174)</f>
        <v>50027.649999999994</v>
      </c>
      <c r="H1" s="21" t="s">
        <v>8</v>
      </c>
      <c r="I1" s="19" t="s">
        <v>10</v>
      </c>
    </row>
    <row r="2" spans="1:9" ht="12.75">
      <c r="A2" s="23">
        <v>35103</v>
      </c>
      <c r="B2" s="23">
        <v>35310</v>
      </c>
      <c r="C2" s="4">
        <v>15.9</v>
      </c>
      <c r="D2" s="4">
        <f>DAYS360(A2,B2)</f>
        <v>204</v>
      </c>
      <c r="E2" s="7">
        <f>(H2*C2%/360)*D2</f>
        <v>2787.7904070000004</v>
      </c>
      <c r="F2" s="8">
        <v>30941.07</v>
      </c>
      <c r="G2" s="19">
        <v>5164.57</v>
      </c>
      <c r="H2" s="19">
        <f>F2</f>
        <v>30941.07</v>
      </c>
      <c r="I2" s="19">
        <f>H2-F2</f>
        <v>0</v>
      </c>
    </row>
    <row r="3" spans="1:9" ht="12.75">
      <c r="A3" s="23">
        <f>B2+1</f>
        <v>35311</v>
      </c>
      <c r="B3" s="23">
        <v>35517</v>
      </c>
      <c r="C3" s="4">
        <v>15.9</v>
      </c>
      <c r="D3" s="4">
        <f>DAYS360(A3,B3)</f>
        <v>205</v>
      </c>
      <c r="E3" s="7">
        <f aca="true" t="shared" si="0" ref="E3:E66">(H3*C3%/360)*D3</f>
        <v>2586.2584606004584</v>
      </c>
      <c r="F3" s="8">
        <f>F2+E2-G2</f>
        <v>28564.290407</v>
      </c>
      <c r="G3" s="19">
        <v>3098.74</v>
      </c>
      <c r="H3" s="19">
        <f>F3</f>
        <v>28564.290407</v>
      </c>
      <c r="I3" s="19">
        <f aca="true" t="shared" si="1" ref="I3:I66">H3-F3</f>
        <v>0</v>
      </c>
    </row>
    <row r="4" spans="1:9" ht="12.75">
      <c r="A4" s="23">
        <f aca="true" t="shared" si="2" ref="A4:A67">B3+1</f>
        <v>35518</v>
      </c>
      <c r="B4" s="23">
        <v>35611</v>
      </c>
      <c r="C4" s="4">
        <v>15.9</v>
      </c>
      <c r="D4" s="4">
        <f aca="true" t="shared" si="3" ref="D4:D85">DAYS360(A4,B4)</f>
        <v>91</v>
      </c>
      <c r="E4" s="7">
        <f t="shared" si="0"/>
        <v>1127.448951403642</v>
      </c>
      <c r="F4" s="8">
        <f aca="true" t="shared" si="4" ref="F4:F67">F3+E3-G3</f>
        <v>28051.808867600463</v>
      </c>
      <c r="H4" s="19">
        <f>F4</f>
        <v>28051.808867600463</v>
      </c>
      <c r="I4" s="19">
        <f t="shared" si="1"/>
        <v>0</v>
      </c>
    </row>
    <row r="5" spans="1:9" ht="12.75">
      <c r="A5" s="23">
        <f t="shared" si="2"/>
        <v>35612</v>
      </c>
      <c r="B5" s="23">
        <v>35703</v>
      </c>
      <c r="C5" s="4">
        <v>15.42</v>
      </c>
      <c r="D5" s="4">
        <f t="shared" si="3"/>
        <v>89</v>
      </c>
      <c r="E5" s="7">
        <f t="shared" si="0"/>
        <v>1069.381707047709</v>
      </c>
      <c r="F5" s="8">
        <f t="shared" si="4"/>
        <v>29179.257819004106</v>
      </c>
      <c r="H5" s="19">
        <f>H4</f>
        <v>28051.808867600463</v>
      </c>
      <c r="I5" s="19">
        <f t="shared" si="1"/>
        <v>-1127.4489514036432</v>
      </c>
    </row>
    <row r="6" spans="1:9" ht="12.75">
      <c r="A6" s="23">
        <f t="shared" si="2"/>
        <v>35704</v>
      </c>
      <c r="B6" s="23">
        <v>35795</v>
      </c>
      <c r="C6" s="4">
        <v>14.85</v>
      </c>
      <c r="D6" s="4">
        <f t="shared" si="3"/>
        <v>90</v>
      </c>
      <c r="E6" s="7">
        <f t="shared" si="0"/>
        <v>1041.423404209667</v>
      </c>
      <c r="F6" s="8">
        <f t="shared" si="4"/>
        <v>30248.639526051815</v>
      </c>
      <c r="H6" s="19">
        <f>H5</f>
        <v>28051.808867600463</v>
      </c>
      <c r="I6" s="19">
        <f t="shared" si="1"/>
        <v>-2196.830658451352</v>
      </c>
    </row>
    <row r="7" spans="1:9" ht="12.75">
      <c r="A7" s="23">
        <f t="shared" si="2"/>
        <v>35796</v>
      </c>
      <c r="B7" s="23">
        <v>35811</v>
      </c>
      <c r="C7" s="4">
        <v>14.22</v>
      </c>
      <c r="D7" s="4">
        <f t="shared" si="3"/>
        <v>15</v>
      </c>
      <c r="E7" s="7">
        <f t="shared" si="0"/>
        <v>166.20696754053273</v>
      </c>
      <c r="F7" s="8">
        <f t="shared" si="4"/>
        <v>31290.062930261483</v>
      </c>
      <c r="G7" s="19">
        <v>981.27</v>
      </c>
      <c r="H7" s="19">
        <f>H6</f>
        <v>28051.808867600463</v>
      </c>
      <c r="I7" s="19">
        <f t="shared" si="1"/>
        <v>-3238.2540626610207</v>
      </c>
    </row>
    <row r="8" spans="1:9" ht="12.75">
      <c r="A8" s="23">
        <f t="shared" si="2"/>
        <v>35812</v>
      </c>
      <c r="B8" s="23">
        <v>35885</v>
      </c>
      <c r="C8" s="4">
        <v>14.22</v>
      </c>
      <c r="D8" s="20">
        <f t="shared" si="3"/>
        <v>74</v>
      </c>
      <c r="E8" s="7">
        <f t="shared" si="0"/>
        <v>819.9543731999614</v>
      </c>
      <c r="F8" s="8">
        <f t="shared" si="4"/>
        <v>30474.999897802016</v>
      </c>
      <c r="H8" s="19">
        <f>H7</f>
        <v>28051.808867600463</v>
      </c>
      <c r="I8" s="19">
        <f t="shared" si="1"/>
        <v>-2423.191030201553</v>
      </c>
    </row>
    <row r="9" spans="1:9" ht="12.75">
      <c r="A9" s="23">
        <f t="shared" si="2"/>
        <v>35886</v>
      </c>
      <c r="B9" s="23">
        <v>35976</v>
      </c>
      <c r="C9" s="4">
        <v>12.435</v>
      </c>
      <c r="D9" s="20">
        <f t="shared" si="3"/>
        <v>89</v>
      </c>
      <c r="E9" s="7">
        <f t="shared" si="0"/>
        <v>862.3710458585125</v>
      </c>
      <c r="F9" s="8">
        <f t="shared" si="4"/>
        <v>31294.954271001978</v>
      </c>
      <c r="H9" s="19">
        <f aca="true" t="shared" si="5" ref="H9:H16">H8</f>
        <v>28051.808867600463</v>
      </c>
      <c r="I9" s="19">
        <f t="shared" si="1"/>
        <v>-3243.145403401515</v>
      </c>
    </row>
    <row r="10" spans="1:9" ht="12.75">
      <c r="A10" s="23">
        <f t="shared" si="2"/>
        <v>35977</v>
      </c>
      <c r="B10" s="23">
        <v>36061</v>
      </c>
      <c r="C10" s="4">
        <v>11.76</v>
      </c>
      <c r="D10" s="20">
        <f t="shared" si="3"/>
        <v>82</v>
      </c>
      <c r="E10" s="7">
        <f t="shared" si="0"/>
        <v>751.4144535334577</v>
      </c>
      <c r="F10" s="8">
        <f t="shared" si="4"/>
        <v>32157.32531686049</v>
      </c>
      <c r="G10" s="19">
        <v>516.46</v>
      </c>
      <c r="H10" s="19">
        <f t="shared" si="5"/>
        <v>28051.808867600463</v>
      </c>
      <c r="I10" s="19">
        <f t="shared" si="1"/>
        <v>-4105.516449260027</v>
      </c>
    </row>
    <row r="11" spans="1:9" ht="12.75">
      <c r="A11" s="23">
        <f t="shared" si="2"/>
        <v>36062</v>
      </c>
      <c r="B11" s="23">
        <v>36068</v>
      </c>
      <c r="C11" s="4">
        <v>11.76</v>
      </c>
      <c r="D11" s="20">
        <f t="shared" si="3"/>
        <v>6</v>
      </c>
      <c r="E11" s="7">
        <f t="shared" si="0"/>
        <v>54.98154538049691</v>
      </c>
      <c r="F11" s="8">
        <f t="shared" si="4"/>
        <v>32392.27977039395</v>
      </c>
      <c r="H11" s="19">
        <f t="shared" si="5"/>
        <v>28051.808867600463</v>
      </c>
      <c r="I11" s="19">
        <f t="shared" si="1"/>
        <v>-4340.470902793488</v>
      </c>
    </row>
    <row r="12" spans="1:9" ht="12.75">
      <c r="A12" s="23">
        <f t="shared" si="2"/>
        <v>36069</v>
      </c>
      <c r="B12" s="23">
        <v>36160</v>
      </c>
      <c r="C12" s="4">
        <v>10.995</v>
      </c>
      <c r="D12" s="20">
        <f t="shared" si="3"/>
        <v>90</v>
      </c>
      <c r="E12" s="7">
        <f t="shared" si="0"/>
        <v>771.0740962481676</v>
      </c>
      <c r="F12" s="8">
        <f t="shared" si="4"/>
        <v>32447.26131577445</v>
      </c>
      <c r="H12" s="19">
        <f t="shared" si="5"/>
        <v>28051.808867600463</v>
      </c>
      <c r="I12" s="19">
        <f t="shared" si="1"/>
        <v>-4395.452448173986</v>
      </c>
    </row>
    <row r="13" spans="1:9" ht="12.75">
      <c r="A13" s="23">
        <f t="shared" si="2"/>
        <v>36161</v>
      </c>
      <c r="B13" s="23">
        <v>36250</v>
      </c>
      <c r="C13" s="4">
        <v>8.7</v>
      </c>
      <c r="D13" s="20">
        <f t="shared" si="3"/>
        <v>90</v>
      </c>
      <c r="E13" s="7">
        <f t="shared" si="0"/>
        <v>610.12684287031</v>
      </c>
      <c r="F13" s="8">
        <f t="shared" si="4"/>
        <v>33218.335412022614</v>
      </c>
      <c r="H13" s="19">
        <f t="shared" si="5"/>
        <v>28051.808867600463</v>
      </c>
      <c r="I13" s="19">
        <f t="shared" si="1"/>
        <v>-5166.526544422151</v>
      </c>
    </row>
    <row r="14" spans="1:9" ht="12.75">
      <c r="A14" s="23">
        <f t="shared" si="2"/>
        <v>36251</v>
      </c>
      <c r="B14" s="23">
        <v>36341</v>
      </c>
      <c r="C14" s="4">
        <v>7.635</v>
      </c>
      <c r="D14" s="20">
        <f t="shared" si="3"/>
        <v>89</v>
      </c>
      <c r="E14" s="7">
        <f t="shared" si="0"/>
        <v>529.4895806296536</v>
      </c>
      <c r="F14" s="8">
        <f t="shared" si="4"/>
        <v>33828.462254892926</v>
      </c>
      <c r="H14" s="19">
        <f t="shared" si="5"/>
        <v>28051.808867600463</v>
      </c>
      <c r="I14" s="19">
        <f t="shared" si="1"/>
        <v>-5776.653387292463</v>
      </c>
    </row>
    <row r="15" spans="1:9" ht="12.75">
      <c r="A15" s="23">
        <f t="shared" si="2"/>
        <v>36342</v>
      </c>
      <c r="B15" s="23">
        <v>36430</v>
      </c>
      <c r="C15" s="4">
        <v>7.38</v>
      </c>
      <c r="D15" s="20">
        <f t="shared" si="3"/>
        <v>86</v>
      </c>
      <c r="E15" s="7">
        <f t="shared" si="0"/>
        <v>494.5533903357962</v>
      </c>
      <c r="F15" s="8">
        <f t="shared" si="4"/>
        <v>34357.95183552258</v>
      </c>
      <c r="G15" s="19">
        <v>1549.37</v>
      </c>
      <c r="H15" s="19">
        <f t="shared" si="5"/>
        <v>28051.808867600463</v>
      </c>
      <c r="I15" s="19">
        <f t="shared" si="1"/>
        <v>-6306.142967922118</v>
      </c>
    </row>
    <row r="16" spans="1:9" ht="12.75">
      <c r="A16" s="23">
        <f t="shared" si="2"/>
        <v>36431</v>
      </c>
      <c r="B16" s="23">
        <v>36433</v>
      </c>
      <c r="C16" s="17">
        <v>7.38</v>
      </c>
      <c r="D16" s="20">
        <f t="shared" si="3"/>
        <v>2</v>
      </c>
      <c r="E16" s="7">
        <f t="shared" si="0"/>
        <v>11.501241635716191</v>
      </c>
      <c r="F16" s="8">
        <f t="shared" si="4"/>
        <v>33303.13522585837</v>
      </c>
      <c r="H16" s="19">
        <f t="shared" si="5"/>
        <v>28051.808867600463</v>
      </c>
      <c r="I16" s="19">
        <f t="shared" si="1"/>
        <v>-5251.326358257909</v>
      </c>
    </row>
    <row r="17" spans="1:9" ht="12.75">
      <c r="A17" s="23">
        <f t="shared" si="2"/>
        <v>36434</v>
      </c>
      <c r="B17" s="23">
        <v>36458</v>
      </c>
      <c r="C17" s="17">
        <v>7.35</v>
      </c>
      <c r="D17" s="20">
        <f t="shared" si="3"/>
        <v>24</v>
      </c>
      <c r="E17" s="7">
        <f t="shared" si="0"/>
        <v>137.45386345124223</v>
      </c>
      <c r="F17" s="8">
        <f t="shared" si="4"/>
        <v>33314.636467494085</v>
      </c>
      <c r="G17" s="19">
        <v>516.46</v>
      </c>
      <c r="H17" s="19">
        <f aca="true" t="shared" si="6" ref="H17:H80">H16</f>
        <v>28051.808867600463</v>
      </c>
      <c r="I17" s="19">
        <f t="shared" si="1"/>
        <v>-5262.827599893622</v>
      </c>
    </row>
    <row r="18" spans="1:9" ht="12.75">
      <c r="A18" s="23">
        <f t="shared" si="2"/>
        <v>36459</v>
      </c>
      <c r="B18" s="24">
        <v>36515</v>
      </c>
      <c r="C18" s="17">
        <v>7.35</v>
      </c>
      <c r="D18" s="20">
        <f t="shared" si="3"/>
        <v>55</v>
      </c>
      <c r="E18" s="7">
        <f t="shared" si="0"/>
        <v>314.9984370757635</v>
      </c>
      <c r="F18" s="8">
        <f t="shared" si="4"/>
        <v>32935.63033094533</v>
      </c>
      <c r="G18" s="19">
        <v>671.39</v>
      </c>
      <c r="H18" s="19">
        <f t="shared" si="6"/>
        <v>28051.808867600463</v>
      </c>
      <c r="I18" s="19">
        <f t="shared" si="1"/>
        <v>-4883.821463344866</v>
      </c>
    </row>
    <row r="19" spans="1:9" ht="12.75">
      <c r="A19" s="23">
        <f t="shared" si="2"/>
        <v>36516</v>
      </c>
      <c r="B19" s="24">
        <v>36525</v>
      </c>
      <c r="C19" s="17">
        <v>7.35</v>
      </c>
      <c r="D19" s="20">
        <f t="shared" si="3"/>
        <v>9</v>
      </c>
      <c r="E19" s="7">
        <f t="shared" si="0"/>
        <v>51.54519879421584</v>
      </c>
      <c r="F19" s="8">
        <f t="shared" si="4"/>
        <v>32579.238768021096</v>
      </c>
      <c r="H19" s="19">
        <f t="shared" si="6"/>
        <v>28051.808867600463</v>
      </c>
      <c r="I19" s="19">
        <f t="shared" si="1"/>
        <v>-4527.429900420633</v>
      </c>
    </row>
    <row r="20" spans="1:9" ht="12.75">
      <c r="A20" s="23">
        <f t="shared" si="2"/>
        <v>36526</v>
      </c>
      <c r="B20" s="24">
        <v>36570</v>
      </c>
      <c r="C20" s="17">
        <v>8.01</v>
      </c>
      <c r="D20" s="20">
        <f t="shared" si="3"/>
        <v>43</v>
      </c>
      <c r="E20" s="7">
        <f t="shared" si="0"/>
        <v>268.3856813407674</v>
      </c>
      <c r="F20" s="8">
        <f t="shared" si="4"/>
        <v>32630.78396681531</v>
      </c>
      <c r="G20" s="19">
        <v>671.39</v>
      </c>
      <c r="H20" s="19">
        <f t="shared" si="6"/>
        <v>28051.808867600463</v>
      </c>
      <c r="I20" s="19">
        <f t="shared" si="1"/>
        <v>-4578.975099214847</v>
      </c>
    </row>
    <row r="21" spans="1:9" ht="12.75">
      <c r="A21" s="23">
        <f t="shared" si="2"/>
        <v>36571</v>
      </c>
      <c r="B21" s="24">
        <v>36606</v>
      </c>
      <c r="C21" s="17">
        <v>8.01</v>
      </c>
      <c r="D21" s="20">
        <f t="shared" si="3"/>
        <v>36</v>
      </c>
      <c r="E21" s="7">
        <f t="shared" si="0"/>
        <v>224.6949890294797</v>
      </c>
      <c r="F21" s="8">
        <f t="shared" si="4"/>
        <v>32227.77964815608</v>
      </c>
      <c r="G21" s="19">
        <v>671.39</v>
      </c>
      <c r="H21" s="19">
        <f t="shared" si="6"/>
        <v>28051.808867600463</v>
      </c>
      <c r="I21" s="19">
        <f t="shared" si="1"/>
        <v>-4175.970780555617</v>
      </c>
    </row>
    <row r="22" spans="1:9" ht="12.75">
      <c r="A22" s="23">
        <f t="shared" si="2"/>
        <v>36607</v>
      </c>
      <c r="B22" s="24">
        <v>36616</v>
      </c>
      <c r="C22" s="17">
        <v>8.01</v>
      </c>
      <c r="D22" s="20">
        <f t="shared" si="3"/>
        <v>9</v>
      </c>
      <c r="E22" s="7">
        <f t="shared" si="0"/>
        <v>56.173747257369925</v>
      </c>
      <c r="F22" s="8">
        <f t="shared" si="4"/>
        <v>31781.08463718556</v>
      </c>
      <c r="H22" s="19">
        <f t="shared" si="6"/>
        <v>28051.808867600463</v>
      </c>
      <c r="I22" s="19">
        <f t="shared" si="1"/>
        <v>-3729.275769585096</v>
      </c>
    </row>
    <row r="23" spans="1:9" ht="12.75">
      <c r="A23" s="23">
        <f t="shared" si="2"/>
        <v>36617</v>
      </c>
      <c r="B23" s="24">
        <v>36665</v>
      </c>
      <c r="C23" s="17">
        <v>8.73</v>
      </c>
      <c r="D23" s="20">
        <f t="shared" si="3"/>
        <v>48</v>
      </c>
      <c r="E23" s="7">
        <f t="shared" si="0"/>
        <v>326.5230552188694</v>
      </c>
      <c r="F23" s="8">
        <f t="shared" si="4"/>
        <v>31837.25838444293</v>
      </c>
      <c r="G23" s="19">
        <v>929.62</v>
      </c>
      <c r="H23" s="19">
        <f t="shared" si="6"/>
        <v>28051.808867600463</v>
      </c>
      <c r="I23" s="19">
        <f t="shared" si="1"/>
        <v>-3785.4495168424655</v>
      </c>
    </row>
    <row r="24" spans="1:9" ht="12.75">
      <c r="A24" s="23">
        <f t="shared" si="2"/>
        <v>36666</v>
      </c>
      <c r="B24" s="24">
        <v>36697</v>
      </c>
      <c r="C24" s="17">
        <v>8.73</v>
      </c>
      <c r="D24" s="20">
        <f t="shared" si="3"/>
        <v>30</v>
      </c>
      <c r="E24" s="7">
        <f t="shared" si="0"/>
        <v>204.07690951179336</v>
      </c>
      <c r="F24" s="8">
        <f t="shared" si="4"/>
        <v>31234.1614396618</v>
      </c>
      <c r="G24" s="19">
        <v>774.69</v>
      </c>
      <c r="H24" s="19">
        <f t="shared" si="6"/>
        <v>28051.808867600463</v>
      </c>
      <c r="I24" s="19">
        <f t="shared" si="1"/>
        <v>-3182.352572061336</v>
      </c>
    </row>
    <row r="25" spans="1:9" ht="12.75">
      <c r="A25" s="23">
        <f t="shared" si="2"/>
        <v>36698</v>
      </c>
      <c r="B25" s="24">
        <v>36707</v>
      </c>
      <c r="C25" s="17">
        <v>8.73</v>
      </c>
      <c r="D25" s="20">
        <f t="shared" si="3"/>
        <v>9</v>
      </c>
      <c r="E25" s="7">
        <f t="shared" si="0"/>
        <v>61.22307285353801</v>
      </c>
      <c r="F25" s="8">
        <f t="shared" si="4"/>
        <v>30663.548349173594</v>
      </c>
      <c r="H25" s="19">
        <f t="shared" si="6"/>
        <v>28051.808867600463</v>
      </c>
      <c r="I25" s="19">
        <f t="shared" si="1"/>
        <v>-2611.7394815731313</v>
      </c>
    </row>
    <row r="26" spans="1:9" ht="12.75">
      <c r="A26" s="23">
        <f t="shared" si="2"/>
        <v>36708</v>
      </c>
      <c r="B26" s="24">
        <v>36726</v>
      </c>
      <c r="C26" s="17">
        <v>9.435</v>
      </c>
      <c r="D26" s="20">
        <f t="shared" si="3"/>
        <v>18</v>
      </c>
      <c r="E26" s="7">
        <f t="shared" si="0"/>
        <v>132.33440833290518</v>
      </c>
      <c r="F26" s="8">
        <f t="shared" si="4"/>
        <v>30724.771422027134</v>
      </c>
      <c r="G26" s="19">
        <v>774.69</v>
      </c>
      <c r="H26" s="19">
        <f t="shared" si="6"/>
        <v>28051.808867600463</v>
      </c>
      <c r="I26" s="19">
        <f t="shared" si="1"/>
        <v>-2672.962554426671</v>
      </c>
    </row>
    <row r="27" spans="1:9" ht="12.75">
      <c r="A27" s="23">
        <f t="shared" si="2"/>
        <v>36727</v>
      </c>
      <c r="B27" s="24">
        <v>36799</v>
      </c>
      <c r="C27" s="17">
        <v>9.435</v>
      </c>
      <c r="D27" s="20">
        <f t="shared" si="3"/>
        <v>70</v>
      </c>
      <c r="E27" s="7">
        <f t="shared" si="0"/>
        <v>514.6338101835202</v>
      </c>
      <c r="F27" s="8">
        <f t="shared" si="4"/>
        <v>30082.41583036004</v>
      </c>
      <c r="H27" s="19">
        <f t="shared" si="6"/>
        <v>28051.808867600463</v>
      </c>
      <c r="I27" s="19">
        <f t="shared" si="1"/>
        <v>-2030.606962759579</v>
      </c>
    </row>
    <row r="28" spans="1:9" ht="12.75">
      <c r="A28" s="23">
        <f t="shared" si="2"/>
        <v>36800</v>
      </c>
      <c r="B28" s="24">
        <v>36822</v>
      </c>
      <c r="C28" s="17">
        <v>9.945</v>
      </c>
      <c r="D28" s="20">
        <f t="shared" si="3"/>
        <v>22</v>
      </c>
      <c r="E28" s="7">
        <f t="shared" si="0"/>
        <v>170.4848683928418</v>
      </c>
      <c r="F28" s="8">
        <f t="shared" si="4"/>
        <v>30597.049640543562</v>
      </c>
      <c r="G28" s="19">
        <v>258.23</v>
      </c>
      <c r="H28" s="19">
        <f t="shared" si="6"/>
        <v>28051.808867600463</v>
      </c>
      <c r="I28" s="19">
        <f t="shared" si="1"/>
        <v>-2545.2407729430997</v>
      </c>
    </row>
    <row r="29" spans="1:9" ht="12.75">
      <c r="A29" s="23">
        <f t="shared" si="2"/>
        <v>36823</v>
      </c>
      <c r="B29" s="24">
        <v>36891</v>
      </c>
      <c r="C29" s="17">
        <v>9.945</v>
      </c>
      <c r="D29" s="20">
        <f t="shared" si="3"/>
        <v>67</v>
      </c>
      <c r="E29" s="7">
        <f t="shared" si="0"/>
        <v>519.2039173782</v>
      </c>
      <c r="F29" s="8">
        <f t="shared" si="4"/>
        <v>30509.304508936406</v>
      </c>
      <c r="H29" s="19">
        <f t="shared" si="6"/>
        <v>28051.808867600463</v>
      </c>
      <c r="I29" s="19">
        <f t="shared" si="1"/>
        <v>-2457.495641335943</v>
      </c>
    </row>
    <row r="30" spans="1:9" ht="12.75">
      <c r="A30" s="23">
        <f t="shared" si="2"/>
        <v>36892</v>
      </c>
      <c r="B30" s="24">
        <v>36964</v>
      </c>
      <c r="C30" s="17">
        <v>10.395</v>
      </c>
      <c r="D30" s="20">
        <f t="shared" si="3"/>
        <v>73</v>
      </c>
      <c r="E30" s="7">
        <f t="shared" si="0"/>
        <v>591.2970661679333</v>
      </c>
      <c r="F30" s="8">
        <f t="shared" si="4"/>
        <v>31028.508426314605</v>
      </c>
      <c r="G30" s="19">
        <v>516.46</v>
      </c>
      <c r="H30" s="19">
        <f t="shared" si="6"/>
        <v>28051.808867600463</v>
      </c>
      <c r="I30" s="19">
        <f t="shared" si="1"/>
        <v>-2976.6995587141428</v>
      </c>
    </row>
    <row r="31" spans="1:9" ht="12.75">
      <c r="A31" s="23">
        <f t="shared" si="2"/>
        <v>36965</v>
      </c>
      <c r="B31" s="24">
        <v>36981</v>
      </c>
      <c r="C31" s="17">
        <v>10.395</v>
      </c>
      <c r="D31" s="20">
        <f t="shared" si="3"/>
        <v>16</v>
      </c>
      <c r="E31" s="7">
        <f t="shared" si="0"/>
        <v>129.59935696831414</v>
      </c>
      <c r="F31" s="8">
        <f t="shared" si="4"/>
        <v>31103.34549248254</v>
      </c>
      <c r="H31" s="19">
        <f t="shared" si="6"/>
        <v>28051.808867600463</v>
      </c>
      <c r="I31" s="19">
        <f t="shared" si="1"/>
        <v>-3051.5366248820756</v>
      </c>
    </row>
    <row r="32" spans="1:9" ht="12.75">
      <c r="A32" s="23">
        <f t="shared" si="2"/>
        <v>36982</v>
      </c>
      <c r="B32" s="24">
        <v>37029</v>
      </c>
      <c r="C32" s="17">
        <v>10.23</v>
      </c>
      <c r="D32" s="20">
        <f t="shared" si="3"/>
        <v>47</v>
      </c>
      <c r="E32" s="7">
        <f t="shared" si="0"/>
        <v>374.65528393419385</v>
      </c>
      <c r="F32" s="8">
        <f t="shared" si="4"/>
        <v>31232.94484945085</v>
      </c>
      <c r="G32" s="19">
        <v>516.46</v>
      </c>
      <c r="H32" s="19">
        <f t="shared" si="6"/>
        <v>28051.808867600463</v>
      </c>
      <c r="I32" s="19">
        <f t="shared" si="1"/>
        <v>-3181.135981850388</v>
      </c>
    </row>
    <row r="33" spans="1:9" ht="12.75">
      <c r="A33" s="23">
        <f t="shared" si="2"/>
        <v>37030</v>
      </c>
      <c r="B33" s="24">
        <v>37064</v>
      </c>
      <c r="C33" s="17">
        <v>10.23</v>
      </c>
      <c r="D33" s="20">
        <f t="shared" si="3"/>
        <v>33</v>
      </c>
      <c r="E33" s="7">
        <f t="shared" si="0"/>
        <v>263.05583765592337</v>
      </c>
      <c r="F33" s="8">
        <f t="shared" si="4"/>
        <v>31091.140133385044</v>
      </c>
      <c r="G33" s="19">
        <v>516.46</v>
      </c>
      <c r="H33" s="19">
        <f t="shared" si="6"/>
        <v>28051.808867600463</v>
      </c>
      <c r="I33" s="19">
        <f t="shared" si="1"/>
        <v>-3039.331265784582</v>
      </c>
    </row>
    <row r="34" spans="1:9" ht="12.75">
      <c r="A34" s="23">
        <f t="shared" si="2"/>
        <v>37065</v>
      </c>
      <c r="B34" s="24">
        <v>37072</v>
      </c>
      <c r="C34" s="17">
        <v>10.23</v>
      </c>
      <c r="D34" s="20">
        <f t="shared" si="3"/>
        <v>7</v>
      </c>
      <c r="E34" s="7">
        <f t="shared" si="0"/>
        <v>55.79972313913525</v>
      </c>
      <c r="F34" s="8">
        <f t="shared" si="4"/>
        <v>30837.73597104097</v>
      </c>
      <c r="H34" s="19">
        <f t="shared" si="6"/>
        <v>28051.808867600463</v>
      </c>
      <c r="I34" s="19">
        <f t="shared" si="1"/>
        <v>-2785.9271034405065</v>
      </c>
    </row>
    <row r="35" spans="1:9" ht="12.75">
      <c r="A35" s="23">
        <f t="shared" si="2"/>
        <v>37073</v>
      </c>
      <c r="B35" s="24">
        <v>37164</v>
      </c>
      <c r="C35" s="17">
        <v>9.84</v>
      </c>
      <c r="D35" s="20">
        <f t="shared" si="3"/>
        <v>89</v>
      </c>
      <c r="E35" s="7">
        <f t="shared" si="0"/>
        <v>682.4070037191606</v>
      </c>
      <c r="F35" s="8">
        <f t="shared" si="4"/>
        <v>30893.535694180104</v>
      </c>
      <c r="H35" s="19">
        <f t="shared" si="6"/>
        <v>28051.808867600463</v>
      </c>
      <c r="I35" s="19">
        <f t="shared" si="1"/>
        <v>-2841.726826579641</v>
      </c>
    </row>
    <row r="36" spans="1:9" ht="12.75">
      <c r="A36" s="23">
        <f t="shared" si="2"/>
        <v>37165</v>
      </c>
      <c r="B36" s="24">
        <v>37256</v>
      </c>
      <c r="C36" s="17">
        <v>9.42</v>
      </c>
      <c r="D36" s="20">
        <f t="shared" si="3"/>
        <v>90</v>
      </c>
      <c r="E36" s="7">
        <f t="shared" si="0"/>
        <v>660.620098831991</v>
      </c>
      <c r="F36" s="8">
        <f t="shared" si="4"/>
        <v>31575.942697899263</v>
      </c>
      <c r="H36" s="19">
        <f t="shared" si="6"/>
        <v>28051.808867600463</v>
      </c>
      <c r="I36" s="19">
        <f t="shared" si="1"/>
        <v>-3524.1338302988006</v>
      </c>
    </row>
    <row r="37" spans="1:9" ht="12.75">
      <c r="A37" s="23">
        <f t="shared" si="2"/>
        <v>37257</v>
      </c>
      <c r="B37" s="24">
        <v>37346</v>
      </c>
      <c r="C37" s="17">
        <v>8.265</v>
      </c>
      <c r="D37" s="20">
        <f t="shared" si="3"/>
        <v>90</v>
      </c>
      <c r="E37" s="7">
        <f t="shared" si="0"/>
        <v>579.6205007267946</v>
      </c>
      <c r="F37" s="8">
        <f t="shared" si="4"/>
        <v>32236.562796731254</v>
      </c>
      <c r="H37" s="19">
        <f t="shared" si="6"/>
        <v>28051.808867600463</v>
      </c>
      <c r="I37" s="19">
        <f t="shared" si="1"/>
        <v>-4184.753929130791</v>
      </c>
    </row>
    <row r="38" spans="1:9" ht="12.75">
      <c r="A38" s="23">
        <f t="shared" si="2"/>
        <v>37347</v>
      </c>
      <c r="B38" s="24">
        <v>37433</v>
      </c>
      <c r="C38" s="17">
        <v>8.34</v>
      </c>
      <c r="D38" s="20">
        <f t="shared" si="3"/>
        <v>85</v>
      </c>
      <c r="E38" s="7">
        <f t="shared" si="0"/>
        <v>552.3868696178324</v>
      </c>
      <c r="F38" s="8">
        <f t="shared" si="4"/>
        <v>32816.18329745805</v>
      </c>
      <c r="G38" s="19">
        <v>5200</v>
      </c>
      <c r="H38" s="19">
        <f t="shared" si="6"/>
        <v>28051.808867600463</v>
      </c>
      <c r="I38" s="19">
        <f t="shared" si="1"/>
        <v>-4764.374429857584</v>
      </c>
    </row>
    <row r="39" spans="1:9" ht="12.75">
      <c r="A39" s="23">
        <f t="shared" si="2"/>
        <v>37434</v>
      </c>
      <c r="B39" s="24">
        <v>37437</v>
      </c>
      <c r="C39" s="17">
        <v>8.34</v>
      </c>
      <c r="D39" s="20">
        <f t="shared" si="3"/>
        <v>3</v>
      </c>
      <c r="E39" s="7">
        <f t="shared" si="0"/>
        <v>19.496007162982323</v>
      </c>
      <c r="F39" s="8">
        <f t="shared" si="4"/>
        <v>28168.57016707588</v>
      </c>
      <c r="H39" s="19">
        <f t="shared" si="6"/>
        <v>28051.808867600463</v>
      </c>
      <c r="I39" s="19">
        <f t="shared" si="1"/>
        <v>-116.76129947541631</v>
      </c>
    </row>
    <row r="40" spans="1:9" ht="12.75">
      <c r="A40" s="23">
        <f t="shared" si="2"/>
        <v>37438</v>
      </c>
      <c r="B40" s="24">
        <v>37467</v>
      </c>
      <c r="C40" s="17">
        <v>8.43</v>
      </c>
      <c r="D40" s="20">
        <f t="shared" si="3"/>
        <v>29</v>
      </c>
      <c r="E40" s="7">
        <f t="shared" si="0"/>
        <v>190.4951587183968</v>
      </c>
      <c r="F40" s="8">
        <f t="shared" si="4"/>
        <v>28188.066174238862</v>
      </c>
      <c r="G40" s="19">
        <v>1000</v>
      </c>
      <c r="H40" s="19">
        <f t="shared" si="6"/>
        <v>28051.808867600463</v>
      </c>
      <c r="I40" s="19">
        <f t="shared" si="1"/>
        <v>-136.2573066383993</v>
      </c>
    </row>
    <row r="41" spans="1:9" ht="12.75">
      <c r="A41" s="23">
        <f t="shared" si="2"/>
        <v>37468</v>
      </c>
      <c r="B41" s="24">
        <v>37490</v>
      </c>
      <c r="C41" s="17">
        <v>8.43</v>
      </c>
      <c r="D41" s="20">
        <f t="shared" si="3"/>
        <v>22</v>
      </c>
      <c r="E41" s="7">
        <f t="shared" si="0"/>
        <v>141.0452218002848</v>
      </c>
      <c r="F41" s="8">
        <f t="shared" si="4"/>
        <v>27378.56133295726</v>
      </c>
      <c r="G41" s="19">
        <v>1000</v>
      </c>
      <c r="H41" s="19">
        <f>F41</f>
        <v>27378.56133295726</v>
      </c>
      <c r="I41" s="19">
        <f t="shared" si="1"/>
        <v>0</v>
      </c>
    </row>
    <row r="42" spans="1:9" ht="12.75">
      <c r="A42" s="23">
        <f t="shared" si="2"/>
        <v>37491</v>
      </c>
      <c r="B42" s="24">
        <v>37523</v>
      </c>
      <c r="C42" s="17">
        <v>8.43</v>
      </c>
      <c r="D42" s="20">
        <f t="shared" si="3"/>
        <v>31</v>
      </c>
      <c r="E42" s="7">
        <f t="shared" si="0"/>
        <v>192.51024391541083</v>
      </c>
      <c r="F42" s="8">
        <f t="shared" si="4"/>
        <v>26519.606554757545</v>
      </c>
      <c r="G42" s="19">
        <v>1000</v>
      </c>
      <c r="H42" s="19">
        <f>F42</f>
        <v>26519.606554757545</v>
      </c>
      <c r="I42" s="19">
        <f t="shared" si="1"/>
        <v>0</v>
      </c>
    </row>
    <row r="43" spans="1:9" ht="12.75">
      <c r="A43" s="23">
        <f t="shared" si="2"/>
        <v>37524</v>
      </c>
      <c r="B43" s="24">
        <v>37529</v>
      </c>
      <c r="C43" s="17">
        <v>8.43</v>
      </c>
      <c r="D43" s="20">
        <f t="shared" si="3"/>
        <v>5</v>
      </c>
      <c r="E43" s="7">
        <f t="shared" si="0"/>
        <v>30.104603418446253</v>
      </c>
      <c r="F43" s="8">
        <f t="shared" si="4"/>
        <v>25712.116798672956</v>
      </c>
      <c r="H43" s="19">
        <f>F43</f>
        <v>25712.116798672956</v>
      </c>
      <c r="I43" s="19">
        <f t="shared" si="1"/>
        <v>0</v>
      </c>
    </row>
    <row r="44" spans="1:9" ht="12.75">
      <c r="A44" s="23">
        <f t="shared" si="2"/>
        <v>37530</v>
      </c>
      <c r="B44" s="24">
        <v>37558</v>
      </c>
      <c r="C44" s="17">
        <v>8.415</v>
      </c>
      <c r="D44" s="20">
        <f t="shared" si="3"/>
        <v>28</v>
      </c>
      <c r="E44" s="7">
        <f t="shared" si="0"/>
        <v>168.28580444731446</v>
      </c>
      <c r="F44" s="8">
        <f t="shared" si="4"/>
        <v>25742.221402091403</v>
      </c>
      <c r="G44" s="19">
        <v>520</v>
      </c>
      <c r="H44" s="19">
        <f t="shared" si="6"/>
        <v>25712.116798672956</v>
      </c>
      <c r="I44" s="19">
        <f t="shared" si="1"/>
        <v>-30.10460341844737</v>
      </c>
    </row>
    <row r="45" spans="1:9" ht="12.75">
      <c r="A45" s="23">
        <f t="shared" si="2"/>
        <v>37559</v>
      </c>
      <c r="B45" s="24">
        <v>37586</v>
      </c>
      <c r="C45" s="17">
        <v>8.415</v>
      </c>
      <c r="D45" s="20">
        <f t="shared" si="3"/>
        <v>26</v>
      </c>
      <c r="E45" s="7">
        <f t="shared" si="0"/>
        <v>154.31080754773902</v>
      </c>
      <c r="F45" s="8">
        <f t="shared" si="4"/>
        <v>25390.507206538718</v>
      </c>
      <c r="G45" s="19">
        <v>700</v>
      </c>
      <c r="H45" s="19">
        <f>F45</f>
        <v>25390.507206538718</v>
      </c>
      <c r="I45" s="19">
        <f t="shared" si="1"/>
        <v>0</v>
      </c>
    </row>
    <row r="46" spans="1:9" ht="12.75">
      <c r="A46" s="23">
        <f t="shared" si="2"/>
        <v>37587</v>
      </c>
      <c r="B46" s="24">
        <v>37617</v>
      </c>
      <c r="C46" s="17">
        <v>8.415</v>
      </c>
      <c r="D46" s="20">
        <f t="shared" si="3"/>
        <v>30</v>
      </c>
      <c r="E46" s="7">
        <f t="shared" si="0"/>
        <v>174.22428632378126</v>
      </c>
      <c r="F46" s="8">
        <f t="shared" si="4"/>
        <v>24844.818014086457</v>
      </c>
      <c r="G46" s="19">
        <v>700</v>
      </c>
      <c r="H46" s="19">
        <f>F46</f>
        <v>24844.818014086457</v>
      </c>
      <c r="I46" s="19">
        <f t="shared" si="1"/>
        <v>0</v>
      </c>
    </row>
    <row r="47" spans="1:9" ht="12.75">
      <c r="A47" s="23">
        <f t="shared" si="2"/>
        <v>37618</v>
      </c>
      <c r="B47" s="24">
        <v>37621</v>
      </c>
      <c r="C47" s="17">
        <v>8.415</v>
      </c>
      <c r="D47" s="20">
        <f t="shared" si="3"/>
        <v>3</v>
      </c>
      <c r="E47" s="7">
        <f t="shared" si="0"/>
        <v>17.053728413162677</v>
      </c>
      <c r="F47" s="8">
        <f t="shared" si="4"/>
        <v>24319.042300410238</v>
      </c>
      <c r="H47" s="19">
        <f>F47</f>
        <v>24319.042300410238</v>
      </c>
      <c r="I47" s="19">
        <f t="shared" si="1"/>
        <v>0</v>
      </c>
    </row>
    <row r="48" spans="1:9" ht="12.75">
      <c r="A48" s="23">
        <f t="shared" si="2"/>
        <v>37622</v>
      </c>
      <c r="B48" s="24">
        <v>37644</v>
      </c>
      <c r="C48" s="17">
        <v>8.055</v>
      </c>
      <c r="D48" s="20">
        <f t="shared" si="3"/>
        <v>22</v>
      </c>
      <c r="E48" s="7">
        <f t="shared" si="0"/>
        <v>119.71048572376938</v>
      </c>
      <c r="F48" s="8">
        <f t="shared" si="4"/>
        <v>24336.096028823402</v>
      </c>
      <c r="G48" s="19">
        <v>520</v>
      </c>
      <c r="H48" s="19">
        <f t="shared" si="6"/>
        <v>24319.042300410238</v>
      </c>
      <c r="I48" s="19">
        <f t="shared" si="1"/>
        <v>-17.053728413164208</v>
      </c>
    </row>
    <row r="49" spans="1:9" ht="12.75">
      <c r="A49" s="23">
        <f t="shared" si="2"/>
        <v>37645</v>
      </c>
      <c r="B49" s="24">
        <v>37686</v>
      </c>
      <c r="C49" s="17">
        <v>8.055</v>
      </c>
      <c r="D49" s="20">
        <f t="shared" si="3"/>
        <v>42</v>
      </c>
      <c r="E49" s="7">
        <f t="shared" si="0"/>
        <v>224.936741720457</v>
      </c>
      <c r="F49" s="8">
        <f t="shared" si="4"/>
        <v>23935.80651454717</v>
      </c>
      <c r="G49" s="19">
        <v>520</v>
      </c>
      <c r="H49" s="19">
        <f>F49</f>
        <v>23935.80651454717</v>
      </c>
      <c r="I49" s="19">
        <f t="shared" si="1"/>
        <v>0</v>
      </c>
    </row>
    <row r="50" spans="1:9" ht="12.75">
      <c r="A50" s="23">
        <f t="shared" si="2"/>
        <v>37687</v>
      </c>
      <c r="B50" s="24">
        <v>37711</v>
      </c>
      <c r="C50" s="17">
        <v>8.055</v>
      </c>
      <c r="D50" s="20">
        <f t="shared" si="3"/>
        <v>24</v>
      </c>
      <c r="E50" s="7">
        <f t="shared" si="0"/>
        <v>126.95079128615714</v>
      </c>
      <c r="F50" s="8">
        <f t="shared" si="4"/>
        <v>23640.743256267626</v>
      </c>
      <c r="H50" s="19">
        <f>F50</f>
        <v>23640.743256267626</v>
      </c>
      <c r="I50" s="19">
        <f t="shared" si="1"/>
        <v>0</v>
      </c>
    </row>
    <row r="51" spans="1:9" ht="12.75">
      <c r="A51" s="23">
        <f t="shared" si="2"/>
        <v>37712</v>
      </c>
      <c r="B51" s="24">
        <v>37715</v>
      </c>
      <c r="C51" s="17">
        <v>7.185</v>
      </c>
      <c r="D51" s="20">
        <f t="shared" si="3"/>
        <v>3</v>
      </c>
      <c r="E51" s="7">
        <f t="shared" si="0"/>
        <v>14.15489502469024</v>
      </c>
      <c r="F51" s="8">
        <f t="shared" si="4"/>
        <v>23767.69404755378</v>
      </c>
      <c r="G51" s="19">
        <v>520</v>
      </c>
      <c r="H51" s="19">
        <f t="shared" si="6"/>
        <v>23640.743256267626</v>
      </c>
      <c r="I51" s="19">
        <f t="shared" si="1"/>
        <v>-126.95079128615544</v>
      </c>
    </row>
    <row r="52" spans="1:9" ht="12.75">
      <c r="A52" s="23">
        <f t="shared" si="2"/>
        <v>37716</v>
      </c>
      <c r="B52" s="24">
        <v>37777</v>
      </c>
      <c r="C52" s="17">
        <v>7.185</v>
      </c>
      <c r="D52" s="20">
        <f t="shared" si="3"/>
        <v>60</v>
      </c>
      <c r="E52" s="7">
        <f t="shared" si="0"/>
        <v>278.5606410873772</v>
      </c>
      <c r="F52" s="8">
        <f t="shared" si="4"/>
        <v>23261.848942578472</v>
      </c>
      <c r="G52" s="19">
        <v>520</v>
      </c>
      <c r="H52" s="19">
        <f>F52</f>
        <v>23261.848942578472</v>
      </c>
      <c r="I52" s="19">
        <f t="shared" si="1"/>
        <v>0</v>
      </c>
    </row>
    <row r="53" spans="1:9" ht="12.75">
      <c r="A53" s="23">
        <f t="shared" si="2"/>
        <v>37778</v>
      </c>
      <c r="B53" s="24">
        <v>37802</v>
      </c>
      <c r="C53" s="17">
        <v>7.185</v>
      </c>
      <c r="D53" s="20">
        <f t="shared" si="3"/>
        <v>24</v>
      </c>
      <c r="E53" s="7">
        <f t="shared" si="0"/>
        <v>110.2677619057594</v>
      </c>
      <c r="F53" s="8">
        <f t="shared" si="4"/>
        <v>23020.40958366585</v>
      </c>
      <c r="H53" s="19">
        <f>F53</f>
        <v>23020.40958366585</v>
      </c>
      <c r="I53" s="19">
        <f t="shared" si="1"/>
        <v>0</v>
      </c>
    </row>
    <row r="54" spans="1:9" ht="12.75">
      <c r="A54" s="23">
        <f t="shared" si="2"/>
        <v>37803</v>
      </c>
      <c r="B54" s="24">
        <v>37811</v>
      </c>
      <c r="C54" s="17">
        <v>6.795</v>
      </c>
      <c r="D54" s="20">
        <f t="shared" si="3"/>
        <v>8</v>
      </c>
      <c r="E54" s="7">
        <f t="shared" si="0"/>
        <v>34.76081847133543</v>
      </c>
      <c r="F54" s="8">
        <f t="shared" si="4"/>
        <v>23130.677345571607</v>
      </c>
      <c r="G54" s="19">
        <v>520</v>
      </c>
      <c r="H54" s="19">
        <f t="shared" si="6"/>
        <v>23020.40958366585</v>
      </c>
      <c r="I54" s="19">
        <f t="shared" si="1"/>
        <v>-110.26776190575765</v>
      </c>
    </row>
    <row r="55" spans="1:9" ht="12.75">
      <c r="A55" s="23">
        <f t="shared" si="2"/>
        <v>37812</v>
      </c>
      <c r="B55" s="24">
        <v>37837</v>
      </c>
      <c r="C55" s="17">
        <v>6.795</v>
      </c>
      <c r="D55" s="20">
        <f t="shared" si="3"/>
        <v>24</v>
      </c>
      <c r="E55" s="7">
        <f t="shared" si="0"/>
        <v>102.58383488311453</v>
      </c>
      <c r="F55" s="8">
        <f t="shared" si="4"/>
        <v>22645.438164042942</v>
      </c>
      <c r="G55" s="19">
        <v>520</v>
      </c>
      <c r="H55" s="19">
        <f>F55</f>
        <v>22645.438164042942</v>
      </c>
      <c r="I55" s="19">
        <f t="shared" si="1"/>
        <v>0</v>
      </c>
    </row>
    <row r="56" spans="1:9" ht="12.75">
      <c r="A56" s="23">
        <f t="shared" si="2"/>
        <v>37838</v>
      </c>
      <c r="B56" s="24">
        <v>37872</v>
      </c>
      <c r="C56" s="17">
        <v>6.795</v>
      </c>
      <c r="D56" s="20">
        <f t="shared" si="3"/>
        <v>33</v>
      </c>
      <c r="E56" s="7">
        <f t="shared" si="0"/>
        <v>138.45279202581065</v>
      </c>
      <c r="F56" s="8">
        <f t="shared" si="4"/>
        <v>22228.021998926055</v>
      </c>
      <c r="G56" s="19">
        <v>520</v>
      </c>
      <c r="H56" s="19">
        <f>F56</f>
        <v>22228.021998926055</v>
      </c>
      <c r="I56" s="19">
        <f t="shared" si="1"/>
        <v>0</v>
      </c>
    </row>
    <row r="57" spans="1:9" ht="12.75">
      <c r="A57" s="23">
        <f t="shared" si="2"/>
        <v>37873</v>
      </c>
      <c r="B57" s="24">
        <v>37894</v>
      </c>
      <c r="C57" s="17">
        <v>6.795</v>
      </c>
      <c r="D57" s="20">
        <f t="shared" si="3"/>
        <v>21</v>
      </c>
      <c r="E57" s="7">
        <f t="shared" si="0"/>
        <v>86.59396445263546</v>
      </c>
      <c r="F57" s="8">
        <f t="shared" si="4"/>
        <v>21846.474790951866</v>
      </c>
      <c r="H57" s="19">
        <f>F57</f>
        <v>21846.474790951866</v>
      </c>
      <c r="I57" s="19">
        <f t="shared" si="1"/>
        <v>0</v>
      </c>
    </row>
    <row r="58" spans="1:9" ht="12.75">
      <c r="A58" s="23">
        <f t="shared" si="2"/>
        <v>37895</v>
      </c>
      <c r="B58" s="24">
        <v>37900</v>
      </c>
      <c r="C58" s="17">
        <v>6.225</v>
      </c>
      <c r="D58" s="20">
        <f t="shared" si="3"/>
        <v>5</v>
      </c>
      <c r="E58" s="7">
        <f t="shared" si="0"/>
        <v>18.8880979963438</v>
      </c>
      <c r="F58" s="8">
        <f t="shared" si="4"/>
        <v>21933.068755404503</v>
      </c>
      <c r="G58" s="19">
        <v>520</v>
      </c>
      <c r="H58" s="19">
        <f t="shared" si="6"/>
        <v>21846.474790951866</v>
      </c>
      <c r="I58" s="19">
        <f t="shared" si="1"/>
        <v>-86.59396445263701</v>
      </c>
    </row>
    <row r="59" spans="1:9" ht="12.75">
      <c r="A59" s="23">
        <f t="shared" si="2"/>
        <v>37901</v>
      </c>
      <c r="B59" s="24">
        <v>37964</v>
      </c>
      <c r="C59" s="17">
        <v>6.225</v>
      </c>
      <c r="D59" s="20">
        <f t="shared" si="3"/>
        <v>62</v>
      </c>
      <c r="E59" s="7">
        <f t="shared" si="0"/>
        <v>229.76843743250154</v>
      </c>
      <c r="F59" s="8">
        <f t="shared" si="4"/>
        <v>21431.956853400847</v>
      </c>
      <c r="G59" s="19">
        <v>520</v>
      </c>
      <c r="H59" s="19">
        <f>F59</f>
        <v>21431.956853400847</v>
      </c>
      <c r="I59" s="19">
        <f t="shared" si="1"/>
        <v>0</v>
      </c>
    </row>
    <row r="60" spans="1:9" ht="12.75">
      <c r="A60" s="23">
        <f t="shared" si="2"/>
        <v>37965</v>
      </c>
      <c r="B60" s="24">
        <v>37986</v>
      </c>
      <c r="C60" s="17">
        <v>6.225</v>
      </c>
      <c r="D60" s="20">
        <f t="shared" si="3"/>
        <v>21</v>
      </c>
      <c r="E60" s="7">
        <f t="shared" si="0"/>
        <v>76.7708899623386</v>
      </c>
      <c r="F60" s="8">
        <f t="shared" si="4"/>
        <v>21141.725290833347</v>
      </c>
      <c r="H60" s="19">
        <f>F60</f>
        <v>21141.725290833347</v>
      </c>
      <c r="I60" s="19">
        <f t="shared" si="1"/>
        <v>0</v>
      </c>
    </row>
    <row r="61" spans="1:9" ht="12.75">
      <c r="A61" s="23">
        <f t="shared" si="2"/>
        <v>37987</v>
      </c>
      <c r="B61" s="24">
        <v>37994</v>
      </c>
      <c r="C61" s="17">
        <v>6.36</v>
      </c>
      <c r="D61" s="20">
        <f t="shared" si="3"/>
        <v>7</v>
      </c>
      <c r="E61" s="7">
        <f t="shared" si="0"/>
        <v>26.14526694299724</v>
      </c>
      <c r="F61" s="8">
        <f t="shared" si="4"/>
        <v>21218.496180795686</v>
      </c>
      <c r="G61" s="19">
        <v>520</v>
      </c>
      <c r="H61" s="19">
        <f t="shared" si="6"/>
        <v>21141.725290833347</v>
      </c>
      <c r="I61" s="19">
        <f t="shared" si="1"/>
        <v>-76.77088996233942</v>
      </c>
    </row>
    <row r="62" spans="1:9" ht="12.75">
      <c r="A62" s="23">
        <f t="shared" si="2"/>
        <v>37995</v>
      </c>
      <c r="B62" s="24">
        <v>38026</v>
      </c>
      <c r="C62" s="17">
        <v>6.33</v>
      </c>
      <c r="D62" s="20">
        <f t="shared" si="3"/>
        <v>30</v>
      </c>
      <c r="E62" s="7">
        <f t="shared" si="0"/>
        <v>109.32248363682154</v>
      </c>
      <c r="F62" s="8">
        <f t="shared" si="4"/>
        <v>20724.641447738682</v>
      </c>
      <c r="G62" s="19">
        <v>520</v>
      </c>
      <c r="H62" s="19">
        <f>F62</f>
        <v>20724.641447738682</v>
      </c>
      <c r="I62" s="19">
        <f t="shared" si="1"/>
        <v>0</v>
      </c>
    </row>
    <row r="63" spans="1:9" ht="12.75">
      <c r="A63" s="23">
        <f t="shared" si="2"/>
        <v>38027</v>
      </c>
      <c r="B63" s="24">
        <v>38054</v>
      </c>
      <c r="C63" s="17">
        <v>6.33</v>
      </c>
      <c r="D63" s="20">
        <f t="shared" si="3"/>
        <v>28</v>
      </c>
      <c r="E63" s="7">
        <f t="shared" si="0"/>
        <v>100.01241575547203</v>
      </c>
      <c r="F63" s="8">
        <f t="shared" si="4"/>
        <v>20313.963931375503</v>
      </c>
      <c r="G63" s="19">
        <v>520</v>
      </c>
      <c r="H63" s="19">
        <f>F63</f>
        <v>20313.963931375503</v>
      </c>
      <c r="I63" s="19">
        <f t="shared" si="1"/>
        <v>0</v>
      </c>
    </row>
    <row r="64" spans="1:9" ht="12.75">
      <c r="A64" s="23">
        <f t="shared" si="2"/>
        <v>38055</v>
      </c>
      <c r="B64" s="24">
        <v>38077</v>
      </c>
      <c r="C64" s="17">
        <v>6.33</v>
      </c>
      <c r="D64" s="20">
        <f t="shared" si="3"/>
        <v>22</v>
      </c>
      <c r="E64" s="7">
        <f t="shared" si="0"/>
        <v>76.95653183615164</v>
      </c>
      <c r="F64" s="8">
        <f t="shared" si="4"/>
        <v>19893.976347130974</v>
      </c>
      <c r="H64" s="19">
        <f>F64</f>
        <v>19893.976347130974</v>
      </c>
      <c r="I64" s="19">
        <f t="shared" si="1"/>
        <v>0</v>
      </c>
    </row>
    <row r="65" spans="1:9" ht="12.75">
      <c r="A65" s="23">
        <f t="shared" si="2"/>
        <v>38078</v>
      </c>
      <c r="B65" s="24">
        <v>38085</v>
      </c>
      <c r="C65" s="17">
        <v>6.255</v>
      </c>
      <c r="D65" s="20">
        <f t="shared" si="3"/>
        <v>7</v>
      </c>
      <c r="E65" s="7">
        <f t="shared" si="0"/>
        <v>24.196048732198047</v>
      </c>
      <c r="F65" s="8">
        <f t="shared" si="4"/>
        <v>19970.932878967127</v>
      </c>
      <c r="G65" s="19">
        <v>520</v>
      </c>
      <c r="H65" s="19">
        <f t="shared" si="6"/>
        <v>19893.976347130974</v>
      </c>
      <c r="I65" s="19">
        <f t="shared" si="1"/>
        <v>-76.95653183615286</v>
      </c>
    </row>
    <row r="66" spans="1:9" ht="12.75">
      <c r="A66" s="23">
        <f t="shared" si="2"/>
        <v>38086</v>
      </c>
      <c r="B66" s="24">
        <v>38117</v>
      </c>
      <c r="C66" s="17">
        <v>6.255</v>
      </c>
      <c r="D66" s="20">
        <f t="shared" si="3"/>
        <v>31</v>
      </c>
      <c r="E66" s="7">
        <f t="shared" si="0"/>
        <v>104.89791318682049</v>
      </c>
      <c r="F66" s="8">
        <f t="shared" si="4"/>
        <v>19475.128927699327</v>
      </c>
      <c r="G66" s="19">
        <v>520</v>
      </c>
      <c r="H66" s="19">
        <f>F66</f>
        <v>19475.128927699327</v>
      </c>
      <c r="I66" s="19">
        <f t="shared" si="1"/>
        <v>0</v>
      </c>
    </row>
    <row r="67" spans="1:9" ht="12.75">
      <c r="A67" s="23">
        <f t="shared" si="2"/>
        <v>38118</v>
      </c>
      <c r="B67" s="24">
        <v>38145</v>
      </c>
      <c r="C67" s="17">
        <v>6.255</v>
      </c>
      <c r="D67" s="20">
        <f t="shared" si="3"/>
        <v>26</v>
      </c>
      <c r="E67" s="7">
        <f aca="true" t="shared" si="7" ref="E67:E116">(H67*C67%/360)*D67</f>
        <v>86.10367125370317</v>
      </c>
      <c r="F67" s="8">
        <f t="shared" si="4"/>
        <v>19060.02684088615</v>
      </c>
      <c r="G67" s="19">
        <v>520</v>
      </c>
      <c r="H67" s="19">
        <f>F67</f>
        <v>19060.02684088615</v>
      </c>
      <c r="I67" s="19">
        <f aca="true" t="shared" si="8" ref="I67:I107">H67-F67</f>
        <v>0</v>
      </c>
    </row>
    <row r="68" spans="1:9" ht="12.75">
      <c r="A68" s="23">
        <f aca="true" t="shared" si="9" ref="A68:A116">B67+1</f>
        <v>38146</v>
      </c>
      <c r="B68" s="24">
        <v>38168</v>
      </c>
      <c r="C68" s="17">
        <v>6.255</v>
      </c>
      <c r="D68" s="20">
        <f t="shared" si="3"/>
        <v>22</v>
      </c>
      <c r="E68" s="7">
        <f t="shared" si="7"/>
        <v>71.19838388265458</v>
      </c>
      <c r="F68" s="8">
        <f aca="true" t="shared" si="10" ref="F68:F116">F67+E67-G67</f>
        <v>18626.13051213985</v>
      </c>
      <c r="H68" s="19">
        <f>F68</f>
        <v>18626.13051213985</v>
      </c>
      <c r="I68" s="19">
        <f t="shared" si="8"/>
        <v>0</v>
      </c>
    </row>
    <row r="69" spans="1:9" ht="12.75">
      <c r="A69" s="23">
        <f t="shared" si="9"/>
        <v>38169</v>
      </c>
      <c r="B69" s="24">
        <v>38258</v>
      </c>
      <c r="C69" s="17">
        <v>5.805</v>
      </c>
      <c r="D69" s="20">
        <f t="shared" si="3"/>
        <v>87</v>
      </c>
      <c r="E69" s="7">
        <f>(H69*C69%/360)*D69</f>
        <v>261.3013284221819</v>
      </c>
      <c r="F69" s="8">
        <f t="shared" si="10"/>
        <v>18697.328896022507</v>
      </c>
      <c r="G69" s="19">
        <v>700</v>
      </c>
      <c r="H69" s="19">
        <f t="shared" si="6"/>
        <v>18626.13051213985</v>
      </c>
      <c r="I69" s="19">
        <f t="shared" si="8"/>
        <v>-71.19838388265634</v>
      </c>
    </row>
    <row r="70" spans="1:9" ht="12.75">
      <c r="A70" s="23">
        <f t="shared" si="9"/>
        <v>38259</v>
      </c>
      <c r="B70" s="24">
        <v>38260</v>
      </c>
      <c r="C70" s="17">
        <v>5.805</v>
      </c>
      <c r="D70" s="20">
        <f t="shared" si="3"/>
        <v>1</v>
      </c>
      <c r="E70" s="7">
        <f>(H70*C70%/360)*D70</f>
        <v>2.944204123691706</v>
      </c>
      <c r="F70" s="8">
        <f t="shared" si="10"/>
        <v>18258.63022444469</v>
      </c>
      <c r="H70" s="19">
        <f>F70</f>
        <v>18258.63022444469</v>
      </c>
      <c r="I70" s="19">
        <f t="shared" si="8"/>
        <v>0</v>
      </c>
    </row>
    <row r="71" spans="1:9" ht="12.75">
      <c r="A71" s="23">
        <f t="shared" si="9"/>
        <v>38261</v>
      </c>
      <c r="B71" s="24">
        <v>38308</v>
      </c>
      <c r="C71" s="17">
        <v>5.76</v>
      </c>
      <c r="D71" s="20">
        <f t="shared" si="3"/>
        <v>46</v>
      </c>
      <c r="E71" s="7">
        <f>(H71*C71%/360)*D71</f>
        <v>134.38351845191292</v>
      </c>
      <c r="F71" s="8">
        <f>F69+E69-G69</f>
        <v>18258.63022444469</v>
      </c>
      <c r="G71" s="19">
        <v>520</v>
      </c>
      <c r="H71" s="19">
        <f t="shared" si="6"/>
        <v>18258.63022444469</v>
      </c>
      <c r="I71" s="19">
        <f t="shared" si="8"/>
        <v>0</v>
      </c>
    </row>
    <row r="72" spans="1:9" ht="12.75">
      <c r="A72" s="23">
        <f t="shared" si="9"/>
        <v>38309</v>
      </c>
      <c r="B72" s="24">
        <v>38341</v>
      </c>
      <c r="C72" s="17">
        <v>5.76</v>
      </c>
      <c r="D72" s="20">
        <f t="shared" si="3"/>
        <v>32</v>
      </c>
      <c r="E72" s="7">
        <f t="shared" si="7"/>
        <v>91.5098303636306</v>
      </c>
      <c r="F72" s="8">
        <f>F71+E71-G71</f>
        <v>17873.0137428966</v>
      </c>
      <c r="G72" s="19">
        <v>520</v>
      </c>
      <c r="H72" s="19">
        <f>F72</f>
        <v>17873.0137428966</v>
      </c>
      <c r="I72" s="19">
        <f t="shared" si="8"/>
        <v>0</v>
      </c>
    </row>
    <row r="73" spans="1:9" ht="12.75">
      <c r="A73" s="23">
        <f t="shared" si="9"/>
        <v>38342</v>
      </c>
      <c r="B73" s="24">
        <v>38352</v>
      </c>
      <c r="C73" s="17">
        <v>5.76</v>
      </c>
      <c r="D73" s="20">
        <f t="shared" si="3"/>
        <v>10</v>
      </c>
      <c r="E73" s="7">
        <f t="shared" si="7"/>
        <v>27.911237717216366</v>
      </c>
      <c r="F73" s="8">
        <f t="shared" si="10"/>
        <v>17444.52357326023</v>
      </c>
      <c r="H73" s="19">
        <f>F73</f>
        <v>17444.52357326023</v>
      </c>
      <c r="I73" s="19">
        <f t="shared" si="8"/>
        <v>0</v>
      </c>
    </row>
    <row r="74" spans="1:9" ht="12.75">
      <c r="A74" s="23">
        <f t="shared" si="9"/>
        <v>38353</v>
      </c>
      <c r="B74" s="24">
        <v>38401</v>
      </c>
      <c r="C74" s="17">
        <v>5.79</v>
      </c>
      <c r="D74" s="20">
        <f t="shared" si="3"/>
        <v>47</v>
      </c>
      <c r="E74" s="7">
        <f t="shared" si="7"/>
        <v>131.86606111086962</v>
      </c>
      <c r="F74" s="8">
        <f t="shared" si="10"/>
        <v>17472.434810977447</v>
      </c>
      <c r="G74" s="19">
        <v>520</v>
      </c>
      <c r="H74" s="19">
        <f t="shared" si="6"/>
        <v>17444.52357326023</v>
      </c>
      <c r="I74" s="19">
        <f t="shared" si="8"/>
        <v>-27.911237717216864</v>
      </c>
    </row>
    <row r="75" spans="1:9" ht="12.75">
      <c r="A75" s="23">
        <f t="shared" si="9"/>
        <v>38402</v>
      </c>
      <c r="B75" s="24">
        <v>38442</v>
      </c>
      <c r="C75" s="17">
        <v>5.79</v>
      </c>
      <c r="D75" s="20">
        <f t="shared" si="3"/>
        <v>42</v>
      </c>
      <c r="E75" s="7">
        <f t="shared" si="7"/>
        <v>115.40445239095656</v>
      </c>
      <c r="F75" s="8">
        <f t="shared" si="10"/>
        <v>17084.300872088315</v>
      </c>
      <c r="G75" s="19">
        <v>520</v>
      </c>
      <c r="H75" s="19">
        <f>F75</f>
        <v>17084.300872088315</v>
      </c>
      <c r="I75" s="19">
        <f t="shared" si="8"/>
        <v>0</v>
      </c>
    </row>
    <row r="76" spans="1:9" ht="12.75">
      <c r="A76" s="23">
        <f t="shared" si="9"/>
        <v>38443</v>
      </c>
      <c r="B76" s="24">
        <v>38462</v>
      </c>
      <c r="C76" s="17">
        <v>5.805</v>
      </c>
      <c r="D76" s="20">
        <f t="shared" si="3"/>
        <v>19</v>
      </c>
      <c r="E76" s="7">
        <f t="shared" si="7"/>
        <v>51.10244718787337</v>
      </c>
      <c r="F76" s="8">
        <f t="shared" si="10"/>
        <v>16679.705324479273</v>
      </c>
      <c r="G76" s="19">
        <v>520</v>
      </c>
      <c r="H76" s="19">
        <f>F76</f>
        <v>16679.705324479273</v>
      </c>
      <c r="I76" s="19">
        <f t="shared" si="8"/>
        <v>0</v>
      </c>
    </row>
    <row r="77" spans="1:9" ht="12.75">
      <c r="A77" s="23">
        <f t="shared" si="9"/>
        <v>38463</v>
      </c>
      <c r="B77" s="24">
        <v>38489</v>
      </c>
      <c r="C77" s="17">
        <v>5.805</v>
      </c>
      <c r="D77" s="20">
        <f t="shared" si="3"/>
        <v>26</v>
      </c>
      <c r="E77" s="7">
        <f t="shared" si="7"/>
        <v>67.96381158271451</v>
      </c>
      <c r="F77" s="8">
        <f t="shared" si="10"/>
        <v>16210.807771667147</v>
      </c>
      <c r="G77" s="19">
        <v>520</v>
      </c>
      <c r="H77" s="19">
        <f>F77</f>
        <v>16210.807771667147</v>
      </c>
      <c r="I77" s="19">
        <f t="shared" si="8"/>
        <v>0</v>
      </c>
    </row>
    <row r="78" spans="1:9" ht="12.75">
      <c r="A78" s="23">
        <f t="shared" si="9"/>
        <v>38490</v>
      </c>
      <c r="B78" s="24">
        <v>38524</v>
      </c>
      <c r="C78" s="17">
        <v>5.805</v>
      </c>
      <c r="D78" s="20">
        <f t="shared" si="3"/>
        <v>33</v>
      </c>
      <c r="E78" s="7">
        <f t="shared" si="7"/>
        <v>83.85636328736832</v>
      </c>
      <c r="F78" s="8">
        <f t="shared" si="10"/>
        <v>15758.771583249862</v>
      </c>
      <c r="G78" s="19">
        <v>520</v>
      </c>
      <c r="H78" s="19">
        <f>F78</f>
        <v>15758.771583249862</v>
      </c>
      <c r="I78" s="19">
        <f t="shared" si="8"/>
        <v>0</v>
      </c>
    </row>
    <row r="79" spans="1:9" ht="12.75">
      <c r="A79" s="23">
        <f t="shared" si="9"/>
        <v>38525</v>
      </c>
      <c r="B79" s="24">
        <v>38533</v>
      </c>
      <c r="C79" s="17">
        <v>5.805</v>
      </c>
      <c r="D79" s="20">
        <f t="shared" si="3"/>
        <v>8</v>
      </c>
      <c r="E79" s="7">
        <f t="shared" si="7"/>
        <v>19.76619005103303</v>
      </c>
      <c r="F79" s="8">
        <f t="shared" si="10"/>
        <v>15322.62794653723</v>
      </c>
      <c r="H79" s="19">
        <f>F79</f>
        <v>15322.62794653723</v>
      </c>
      <c r="I79" s="19">
        <f t="shared" si="8"/>
        <v>0</v>
      </c>
    </row>
    <row r="80" spans="1:9" ht="12.75">
      <c r="A80" s="23">
        <f t="shared" si="9"/>
        <v>38534</v>
      </c>
      <c r="B80" s="24">
        <v>38587</v>
      </c>
      <c r="C80" s="17">
        <v>5.79</v>
      </c>
      <c r="D80" s="20">
        <f t="shared" si="3"/>
        <v>52</v>
      </c>
      <c r="E80" s="7">
        <f t="shared" si="7"/>
        <v>128.1482450595397</v>
      </c>
      <c r="F80" s="8">
        <f t="shared" si="10"/>
        <v>15342.394136588264</v>
      </c>
      <c r="G80" s="19">
        <v>420</v>
      </c>
      <c r="H80" s="19">
        <f t="shared" si="6"/>
        <v>15322.62794653723</v>
      </c>
      <c r="I80" s="19">
        <f t="shared" si="8"/>
        <v>-19.766190051033846</v>
      </c>
    </row>
    <row r="81" spans="1:9" ht="12.75">
      <c r="A81" s="23">
        <f t="shared" si="9"/>
        <v>38588</v>
      </c>
      <c r="B81" s="24">
        <v>38625</v>
      </c>
      <c r="C81" s="17">
        <v>5.79</v>
      </c>
      <c r="D81" s="20">
        <f t="shared" si="3"/>
        <v>36</v>
      </c>
      <c r="E81" s="7">
        <f t="shared" si="7"/>
        <v>87.14264038974079</v>
      </c>
      <c r="F81" s="8">
        <f t="shared" si="10"/>
        <v>15050.542381647803</v>
      </c>
      <c r="H81" s="19">
        <f>F81</f>
        <v>15050.542381647803</v>
      </c>
      <c r="I81" s="19">
        <f t="shared" si="8"/>
        <v>0</v>
      </c>
    </row>
    <row r="82" spans="1:9" ht="12.75">
      <c r="A82" s="23">
        <f t="shared" si="9"/>
        <v>38626</v>
      </c>
      <c r="B82" s="24">
        <v>38717</v>
      </c>
      <c r="C82" s="17">
        <v>5.73</v>
      </c>
      <c r="D82" s="20">
        <f t="shared" si="3"/>
        <v>90</v>
      </c>
      <c r="E82" s="7">
        <f t="shared" si="7"/>
        <v>215.59901961710477</v>
      </c>
      <c r="F82" s="8">
        <f t="shared" si="10"/>
        <v>15137.685022037544</v>
      </c>
      <c r="H82" s="19">
        <f aca="true" t="shared" si="11" ref="H82:H116">H81</f>
        <v>15050.542381647803</v>
      </c>
      <c r="I82" s="19">
        <f t="shared" si="8"/>
        <v>-87.14264038974034</v>
      </c>
    </row>
    <row r="83" spans="1:9" ht="12.75">
      <c r="A83" s="23">
        <f t="shared" si="9"/>
        <v>38718</v>
      </c>
      <c r="B83" s="24">
        <v>38730</v>
      </c>
      <c r="C83" s="17">
        <v>5.775</v>
      </c>
      <c r="D83" s="20">
        <f t="shared" si="3"/>
        <v>12</v>
      </c>
      <c r="E83" s="7">
        <f t="shared" si="7"/>
        <v>28.972294084672022</v>
      </c>
      <c r="F83" s="8">
        <f t="shared" si="10"/>
        <v>15353.284041654648</v>
      </c>
      <c r="G83" s="19">
        <v>1000</v>
      </c>
      <c r="H83" s="19">
        <f t="shared" si="11"/>
        <v>15050.542381647803</v>
      </c>
      <c r="I83" s="19">
        <f t="shared" si="8"/>
        <v>-302.74166000684454</v>
      </c>
    </row>
    <row r="84" spans="1:9" ht="12.75">
      <c r="A84" s="23">
        <f t="shared" si="9"/>
        <v>38731</v>
      </c>
      <c r="B84" s="24">
        <v>38749</v>
      </c>
      <c r="C84" s="17">
        <v>5.775</v>
      </c>
      <c r="D84" s="20">
        <f t="shared" si="3"/>
        <v>17</v>
      </c>
      <c r="E84" s="7">
        <f t="shared" si="7"/>
        <v>39.22161154892244</v>
      </c>
      <c r="F84" s="8">
        <f t="shared" si="10"/>
        <v>14382.25633573932</v>
      </c>
      <c r="G84" s="19">
        <v>1000</v>
      </c>
      <c r="H84" s="19">
        <f>F84</f>
        <v>14382.25633573932</v>
      </c>
      <c r="I84" s="19">
        <f t="shared" si="8"/>
        <v>0</v>
      </c>
    </row>
    <row r="85" spans="1:9" ht="12.75">
      <c r="A85" s="23">
        <f t="shared" si="9"/>
        <v>38750</v>
      </c>
      <c r="B85" s="24">
        <v>38794</v>
      </c>
      <c r="C85" s="17">
        <v>5.775</v>
      </c>
      <c r="D85" s="20">
        <f t="shared" si="3"/>
        <v>46</v>
      </c>
      <c r="E85" s="7">
        <f t="shared" si="7"/>
        <v>99.03932268603116</v>
      </c>
      <c r="F85" s="8">
        <f t="shared" si="10"/>
        <v>13421.477947288242</v>
      </c>
      <c r="G85" s="19">
        <v>1000</v>
      </c>
      <c r="H85" s="19">
        <f>F85</f>
        <v>13421.477947288242</v>
      </c>
      <c r="I85" s="19">
        <f t="shared" si="8"/>
        <v>0</v>
      </c>
    </row>
    <row r="86" spans="1:9" ht="12.75">
      <c r="A86" s="23">
        <f t="shared" si="9"/>
        <v>38795</v>
      </c>
      <c r="B86" s="24">
        <v>38807</v>
      </c>
      <c r="C86" s="17">
        <v>5.775</v>
      </c>
      <c r="D86" s="20">
        <f aca="true" t="shared" si="12" ref="D86:D116">DAYS360(A86,B86)</f>
        <v>12</v>
      </c>
      <c r="E86" s="7">
        <f t="shared" si="7"/>
        <v>24.101995744700474</v>
      </c>
      <c r="F86" s="8">
        <f t="shared" si="10"/>
        <v>12520.517269974272</v>
      </c>
      <c r="H86" s="19">
        <f>F86</f>
        <v>12520.517269974272</v>
      </c>
      <c r="I86" s="19">
        <f t="shared" si="8"/>
        <v>0</v>
      </c>
    </row>
    <row r="87" spans="1:9" ht="12.75">
      <c r="A87" s="23">
        <f t="shared" si="9"/>
        <v>38808</v>
      </c>
      <c r="B87" s="24">
        <v>38855</v>
      </c>
      <c r="C87" s="17">
        <v>6.24</v>
      </c>
      <c r="D87" s="20">
        <f t="shared" si="12"/>
        <v>47</v>
      </c>
      <c r="E87" s="7">
        <f t="shared" si="7"/>
        <v>102.00048069272376</v>
      </c>
      <c r="F87" s="8">
        <f t="shared" si="10"/>
        <v>12544.619265718973</v>
      </c>
      <c r="G87" s="19">
        <v>520</v>
      </c>
      <c r="H87" s="19">
        <f t="shared" si="11"/>
        <v>12520.517269974272</v>
      </c>
      <c r="I87" s="19">
        <f t="shared" si="8"/>
        <v>-24.101995744700616</v>
      </c>
    </row>
    <row r="88" spans="1:9" ht="12.75">
      <c r="A88" s="23">
        <f t="shared" si="9"/>
        <v>38856</v>
      </c>
      <c r="B88" s="24">
        <v>38898</v>
      </c>
      <c r="C88" s="17">
        <v>6.24</v>
      </c>
      <c r="D88" s="20">
        <f t="shared" si="12"/>
        <v>41</v>
      </c>
      <c r="E88" s="7">
        <f t="shared" si="7"/>
        <v>86.1798443311658</v>
      </c>
      <c r="F88" s="8">
        <f t="shared" si="10"/>
        <v>12126.619746411698</v>
      </c>
      <c r="H88" s="19">
        <f>F88</f>
        <v>12126.619746411698</v>
      </c>
      <c r="I88" s="19">
        <f t="shared" si="8"/>
        <v>0</v>
      </c>
    </row>
    <row r="89" spans="1:9" ht="12.75">
      <c r="A89" s="23">
        <f t="shared" si="9"/>
        <v>38899</v>
      </c>
      <c r="B89" s="24">
        <v>38920</v>
      </c>
      <c r="C89" s="17">
        <v>6.63</v>
      </c>
      <c r="D89" s="20">
        <f t="shared" si="12"/>
        <v>21</v>
      </c>
      <c r="E89" s="7">
        <f t="shared" si="7"/>
        <v>46.89970186924724</v>
      </c>
      <c r="F89" s="8">
        <f t="shared" si="10"/>
        <v>12212.799590742863</v>
      </c>
      <c r="G89" s="19">
        <v>800</v>
      </c>
      <c r="H89" s="19">
        <f t="shared" si="11"/>
        <v>12126.619746411698</v>
      </c>
      <c r="I89" s="19">
        <f t="shared" si="8"/>
        <v>-86.17984433116544</v>
      </c>
    </row>
    <row r="90" spans="1:9" ht="12.75">
      <c r="A90" s="23">
        <f t="shared" si="9"/>
        <v>38921</v>
      </c>
      <c r="B90" s="24">
        <v>38990</v>
      </c>
      <c r="C90" s="17">
        <v>6.63</v>
      </c>
      <c r="D90" s="20">
        <f t="shared" si="12"/>
        <v>67</v>
      </c>
      <c r="E90" s="7">
        <f t="shared" si="7"/>
        <v>141.40313952142296</v>
      </c>
      <c r="F90" s="8">
        <f t="shared" si="10"/>
        <v>11459.699292612111</v>
      </c>
      <c r="H90" s="19">
        <f>F90</f>
        <v>11459.699292612111</v>
      </c>
      <c r="I90" s="19">
        <f t="shared" si="8"/>
        <v>0</v>
      </c>
    </row>
    <row r="91" spans="1:9" ht="12.75">
      <c r="A91" s="23">
        <f t="shared" si="9"/>
        <v>38991</v>
      </c>
      <c r="B91" s="24">
        <v>39030</v>
      </c>
      <c r="C91" s="17">
        <v>7.155</v>
      </c>
      <c r="D91" s="20">
        <f t="shared" si="12"/>
        <v>38</v>
      </c>
      <c r="E91" s="7">
        <f t="shared" si="7"/>
        <v>86.54937890745298</v>
      </c>
      <c r="F91" s="8">
        <f t="shared" si="10"/>
        <v>11601.102432133534</v>
      </c>
      <c r="G91" s="19">
        <v>700</v>
      </c>
      <c r="H91" s="19">
        <f t="shared" si="11"/>
        <v>11459.699292612111</v>
      </c>
      <c r="I91" s="19">
        <f t="shared" si="8"/>
        <v>-141.40313952142242</v>
      </c>
    </row>
    <row r="92" spans="1:9" ht="12.75">
      <c r="A92" s="23">
        <f t="shared" si="9"/>
        <v>39031</v>
      </c>
      <c r="B92" s="24">
        <v>39082</v>
      </c>
      <c r="C92" s="17">
        <v>7.155</v>
      </c>
      <c r="D92" s="20">
        <f t="shared" si="12"/>
        <v>51</v>
      </c>
      <c r="E92" s="7">
        <f t="shared" si="7"/>
        <v>111.37358566966421</v>
      </c>
      <c r="F92" s="8">
        <f t="shared" si="10"/>
        <v>10987.651811040987</v>
      </c>
      <c r="H92" s="19">
        <f>F92</f>
        <v>10987.651811040987</v>
      </c>
      <c r="I92" s="19">
        <f t="shared" si="8"/>
        <v>0</v>
      </c>
    </row>
    <row r="93" spans="1:9" ht="12.75">
      <c r="A93" s="23">
        <f t="shared" si="9"/>
        <v>39083</v>
      </c>
      <c r="B93" s="24">
        <v>39129</v>
      </c>
      <c r="C93" s="17">
        <v>7.65</v>
      </c>
      <c r="D93" s="20">
        <f t="shared" si="12"/>
        <v>45</v>
      </c>
      <c r="E93" s="7">
        <f t="shared" si="7"/>
        <v>105.06942044307944</v>
      </c>
      <c r="F93" s="8">
        <f t="shared" si="10"/>
        <v>11099.025396710651</v>
      </c>
      <c r="G93" s="19">
        <v>700</v>
      </c>
      <c r="H93" s="19">
        <f t="shared" si="11"/>
        <v>10987.651811040987</v>
      </c>
      <c r="I93" s="19">
        <f t="shared" si="8"/>
        <v>-111.37358566966395</v>
      </c>
    </row>
    <row r="94" spans="1:9" ht="12.75">
      <c r="A94" s="23">
        <f t="shared" si="9"/>
        <v>39130</v>
      </c>
      <c r="B94" s="24">
        <v>39172</v>
      </c>
      <c r="C94" s="17">
        <v>7.65</v>
      </c>
      <c r="D94" s="20">
        <f t="shared" si="12"/>
        <v>44</v>
      </c>
      <c r="E94" s="7">
        <f t="shared" si="7"/>
        <v>98.21328654038739</v>
      </c>
      <c r="F94" s="8">
        <f t="shared" si="10"/>
        <v>10504.094817153731</v>
      </c>
      <c r="H94" s="19">
        <f>F94</f>
        <v>10504.094817153731</v>
      </c>
      <c r="I94" s="19">
        <f t="shared" si="8"/>
        <v>0</v>
      </c>
    </row>
    <row r="95" spans="1:9" ht="12.75">
      <c r="A95" s="23">
        <f t="shared" si="9"/>
        <v>39173</v>
      </c>
      <c r="B95" s="24">
        <v>39199</v>
      </c>
      <c r="C95" s="17">
        <v>7.965</v>
      </c>
      <c r="D95" s="20">
        <f t="shared" si="12"/>
        <v>26</v>
      </c>
      <c r="E95" s="7">
        <f t="shared" si="7"/>
        <v>60.42480543567684</v>
      </c>
      <c r="F95" s="8">
        <f t="shared" si="10"/>
        <v>10602.308103694118</v>
      </c>
      <c r="G95" s="19">
        <v>1000</v>
      </c>
      <c r="H95" s="19">
        <f t="shared" si="11"/>
        <v>10504.094817153731</v>
      </c>
      <c r="I95" s="19">
        <f t="shared" si="8"/>
        <v>-98.21328654038734</v>
      </c>
    </row>
    <row r="96" spans="1:9" ht="12.75">
      <c r="A96" s="23">
        <f t="shared" si="9"/>
        <v>39200</v>
      </c>
      <c r="B96" s="24">
        <v>39263</v>
      </c>
      <c r="C96" s="17">
        <v>7.965</v>
      </c>
      <c r="D96" s="20">
        <f t="shared" si="12"/>
        <v>62</v>
      </c>
      <c r="E96" s="7">
        <f t="shared" si="7"/>
        <v>132.54853868098797</v>
      </c>
      <c r="F96" s="8">
        <f t="shared" si="10"/>
        <v>9662.732909129796</v>
      </c>
      <c r="H96" s="19">
        <f>F96</f>
        <v>9662.732909129796</v>
      </c>
      <c r="I96" s="19">
        <f t="shared" si="8"/>
        <v>0</v>
      </c>
    </row>
    <row r="97" spans="1:9" ht="12.75">
      <c r="A97" s="23">
        <f t="shared" si="9"/>
        <v>39264</v>
      </c>
      <c r="B97" s="24">
        <v>39310</v>
      </c>
      <c r="C97" s="17">
        <v>8.37</v>
      </c>
      <c r="D97" s="20">
        <f t="shared" si="12"/>
        <v>45</v>
      </c>
      <c r="E97" s="7">
        <f t="shared" si="7"/>
        <v>101.09634306177048</v>
      </c>
      <c r="F97" s="8">
        <f t="shared" si="10"/>
        <v>9795.281447810785</v>
      </c>
      <c r="G97" s="19">
        <v>1000</v>
      </c>
      <c r="H97" s="19">
        <f t="shared" si="11"/>
        <v>9662.732909129796</v>
      </c>
      <c r="I97" s="19">
        <f t="shared" si="8"/>
        <v>-132.5485386809887</v>
      </c>
    </row>
    <row r="98" spans="1:9" ht="12.75">
      <c r="A98" s="23">
        <f t="shared" si="9"/>
        <v>39311</v>
      </c>
      <c r="B98" s="24">
        <v>39355</v>
      </c>
      <c r="C98" s="17">
        <v>8.37</v>
      </c>
      <c r="D98" s="20">
        <f t="shared" si="12"/>
        <v>43</v>
      </c>
      <c r="E98" s="7">
        <f t="shared" si="7"/>
        <v>88.94153696424836</v>
      </c>
      <c r="F98" s="8">
        <f t="shared" si="10"/>
        <v>8896.377790872555</v>
      </c>
      <c r="H98" s="19">
        <f>F98</f>
        <v>8896.377790872555</v>
      </c>
      <c r="I98" s="19">
        <f t="shared" si="8"/>
        <v>0</v>
      </c>
    </row>
    <row r="99" spans="1:9" ht="12.75">
      <c r="A99" s="23">
        <f t="shared" si="9"/>
        <v>39356</v>
      </c>
      <c r="B99" s="24">
        <v>39447</v>
      </c>
      <c r="C99" s="17">
        <v>8.565</v>
      </c>
      <c r="D99" s="20">
        <f t="shared" si="12"/>
        <v>90</v>
      </c>
      <c r="E99" s="7">
        <f t="shared" si="7"/>
        <v>190.49368944705856</v>
      </c>
      <c r="F99" s="8">
        <f t="shared" si="10"/>
        <v>8985.319327836803</v>
      </c>
      <c r="H99" s="19">
        <f t="shared" si="11"/>
        <v>8896.377790872555</v>
      </c>
      <c r="I99" s="19">
        <f t="shared" si="8"/>
        <v>-88.94153696424837</v>
      </c>
    </row>
    <row r="100" spans="1:9" ht="12.75">
      <c r="A100" s="23">
        <f t="shared" si="9"/>
        <v>39448</v>
      </c>
      <c r="B100" s="24">
        <v>39489</v>
      </c>
      <c r="C100" s="17">
        <v>8.625</v>
      </c>
      <c r="D100" s="20">
        <f t="shared" si="12"/>
        <v>40</v>
      </c>
      <c r="E100" s="7">
        <f t="shared" si="7"/>
        <v>85.25695382919531</v>
      </c>
      <c r="F100" s="8">
        <f t="shared" si="10"/>
        <v>9175.813017283863</v>
      </c>
      <c r="G100" s="19">
        <v>1500</v>
      </c>
      <c r="H100" s="19">
        <f t="shared" si="11"/>
        <v>8896.377790872555</v>
      </c>
      <c r="I100" s="19">
        <f t="shared" si="8"/>
        <v>-279.43522641130767</v>
      </c>
    </row>
    <row r="101" spans="1:9" ht="12.75">
      <c r="A101" s="23">
        <f t="shared" si="9"/>
        <v>39490</v>
      </c>
      <c r="B101" s="24">
        <v>39538</v>
      </c>
      <c r="C101" s="17">
        <v>8.625</v>
      </c>
      <c r="D101" s="20">
        <f t="shared" si="12"/>
        <v>49</v>
      </c>
      <c r="E101" s="7">
        <f t="shared" si="7"/>
        <v>91.11172768171265</v>
      </c>
      <c r="F101" s="8">
        <f t="shared" si="10"/>
        <v>7761.069971113058</v>
      </c>
      <c r="H101" s="19">
        <f>F101</f>
        <v>7761.069971113058</v>
      </c>
      <c r="I101" s="19">
        <f t="shared" si="8"/>
        <v>0</v>
      </c>
    </row>
    <row r="102" spans="1:9" ht="12.75">
      <c r="A102" s="23">
        <f t="shared" si="9"/>
        <v>39539</v>
      </c>
      <c r="B102" s="24">
        <v>39629</v>
      </c>
      <c r="C102" s="4">
        <v>9</v>
      </c>
      <c r="D102" s="20">
        <f t="shared" si="12"/>
        <v>89</v>
      </c>
      <c r="E102" s="7">
        <f t="shared" si="7"/>
        <v>172.68380685726552</v>
      </c>
      <c r="F102" s="8">
        <f t="shared" si="10"/>
        <v>7852.181698794771</v>
      </c>
      <c r="H102" s="19">
        <f t="shared" si="11"/>
        <v>7761.069971113058</v>
      </c>
      <c r="I102" s="19">
        <f t="shared" si="8"/>
        <v>-91.11172768171309</v>
      </c>
    </row>
    <row r="103" spans="1:9" ht="12.75">
      <c r="A103" s="23">
        <f t="shared" si="9"/>
        <v>39630</v>
      </c>
      <c r="B103" s="24">
        <v>39721</v>
      </c>
      <c r="C103" s="4">
        <v>8.94</v>
      </c>
      <c r="D103" s="20">
        <f t="shared" si="12"/>
        <v>89</v>
      </c>
      <c r="E103" s="7">
        <f t="shared" si="7"/>
        <v>171.5325814782171</v>
      </c>
      <c r="F103" s="8">
        <f t="shared" si="10"/>
        <v>8024.8655056520365</v>
      </c>
      <c r="H103" s="19">
        <f t="shared" si="11"/>
        <v>7761.069971113058</v>
      </c>
      <c r="I103" s="19">
        <f t="shared" si="8"/>
        <v>-263.79553453897825</v>
      </c>
    </row>
    <row r="104" spans="1:9" ht="12.75">
      <c r="A104" s="23">
        <f t="shared" si="9"/>
        <v>39722</v>
      </c>
      <c r="B104" s="24">
        <v>39813</v>
      </c>
      <c r="C104" s="4">
        <v>9.45</v>
      </c>
      <c r="D104" s="20">
        <f t="shared" si="12"/>
        <v>90</v>
      </c>
      <c r="E104" s="7">
        <f t="shared" si="7"/>
        <v>183.35527806754598</v>
      </c>
      <c r="F104" s="8">
        <f t="shared" si="10"/>
        <v>8196.398087130254</v>
      </c>
      <c r="H104" s="19">
        <f t="shared" si="11"/>
        <v>7761.069971113058</v>
      </c>
      <c r="I104" s="19">
        <f t="shared" si="8"/>
        <v>-435.3281160171955</v>
      </c>
    </row>
    <row r="105" spans="1:9" ht="12.75">
      <c r="A105" s="23">
        <f t="shared" si="9"/>
        <v>39814</v>
      </c>
      <c r="B105" s="24">
        <v>39903</v>
      </c>
      <c r="C105">
        <v>8.175</v>
      </c>
      <c r="D105" s="20">
        <f t="shared" si="12"/>
        <v>90</v>
      </c>
      <c r="E105" s="7">
        <f t="shared" si="7"/>
        <v>158.61686753462314</v>
      </c>
      <c r="F105" s="8">
        <f t="shared" si="10"/>
        <v>8379.7533651978</v>
      </c>
      <c r="H105" s="19">
        <f t="shared" si="11"/>
        <v>7761.069971113058</v>
      </c>
      <c r="I105" s="19">
        <f t="shared" si="8"/>
        <v>-618.6833940847409</v>
      </c>
    </row>
    <row r="106" spans="1:9" ht="12.75">
      <c r="A106" s="23">
        <f t="shared" si="9"/>
        <v>39904</v>
      </c>
      <c r="B106" s="24">
        <v>39994</v>
      </c>
      <c r="C106">
        <v>6.87</v>
      </c>
      <c r="D106" s="20">
        <f t="shared" si="12"/>
        <v>89</v>
      </c>
      <c r="E106" s="7">
        <f t="shared" si="7"/>
        <v>131.81530590104603</v>
      </c>
      <c r="F106" s="8">
        <f t="shared" si="10"/>
        <v>8538.370232732423</v>
      </c>
      <c r="H106" s="19">
        <f t="shared" si="11"/>
        <v>7761.069971113058</v>
      </c>
      <c r="I106" s="19">
        <f t="shared" si="8"/>
        <v>-777.3002616193644</v>
      </c>
    </row>
    <row r="107" spans="1:9" ht="12.75">
      <c r="A107" s="23">
        <f t="shared" si="9"/>
        <v>39995</v>
      </c>
      <c r="B107" s="24">
        <v>40086</v>
      </c>
      <c r="C107">
        <v>5.085</v>
      </c>
      <c r="D107" s="20">
        <f t="shared" si="12"/>
        <v>89</v>
      </c>
      <c r="E107" s="25">
        <f t="shared" si="7"/>
        <v>97.56635087435502</v>
      </c>
      <c r="F107" s="8">
        <f t="shared" si="10"/>
        <v>8670.185538633468</v>
      </c>
      <c r="H107" s="19">
        <f t="shared" si="11"/>
        <v>7761.069971113058</v>
      </c>
      <c r="I107" s="19">
        <f t="shared" si="8"/>
        <v>-909.11556752041</v>
      </c>
    </row>
    <row r="108" spans="1:8" ht="12.75">
      <c r="A108" s="23">
        <f t="shared" si="9"/>
        <v>40087</v>
      </c>
      <c r="B108" s="24">
        <v>40178</v>
      </c>
      <c r="C108">
        <v>4.875</v>
      </c>
      <c r="D108" s="20">
        <f t="shared" si="12"/>
        <v>90</v>
      </c>
      <c r="E108" s="25">
        <f t="shared" si="7"/>
        <v>94.5880402729404</v>
      </c>
      <c r="F108" s="8">
        <f t="shared" si="10"/>
        <v>8767.751889507823</v>
      </c>
      <c r="H108" s="19">
        <f t="shared" si="11"/>
        <v>7761.069971113058</v>
      </c>
    </row>
    <row r="109" spans="1:8" ht="12.75">
      <c r="A109" s="23">
        <f t="shared" si="9"/>
        <v>40179</v>
      </c>
      <c r="B109" s="24">
        <v>40268</v>
      </c>
      <c r="C109">
        <v>4.38</v>
      </c>
      <c r="D109" s="20">
        <f t="shared" si="12"/>
        <v>90</v>
      </c>
      <c r="E109" s="25">
        <f t="shared" si="7"/>
        <v>84.98371618368799</v>
      </c>
      <c r="F109" s="8">
        <f t="shared" si="10"/>
        <v>8862.339929780763</v>
      </c>
      <c r="H109" s="19">
        <f t="shared" si="11"/>
        <v>7761.069971113058</v>
      </c>
    </row>
    <row r="110" spans="1:8" ht="12.75">
      <c r="A110" s="23">
        <f t="shared" si="9"/>
        <v>40269</v>
      </c>
      <c r="B110" s="24">
        <v>40359</v>
      </c>
      <c r="C110">
        <v>3.945</v>
      </c>
      <c r="D110" s="20">
        <f t="shared" si="12"/>
        <v>89</v>
      </c>
      <c r="E110" s="25">
        <f t="shared" si="7"/>
        <v>75.69306867243473</v>
      </c>
      <c r="F110" s="8">
        <f t="shared" si="10"/>
        <v>8947.32364596445</v>
      </c>
      <c r="H110" s="19">
        <f t="shared" si="11"/>
        <v>7761.069971113058</v>
      </c>
    </row>
    <row r="111" spans="1:8" ht="12.75">
      <c r="A111" s="23">
        <f t="shared" si="9"/>
        <v>40360</v>
      </c>
      <c r="B111" s="24">
        <v>40451</v>
      </c>
      <c r="C111">
        <v>3.84</v>
      </c>
      <c r="D111" s="20">
        <f t="shared" si="12"/>
        <v>89</v>
      </c>
      <c r="E111" s="25">
        <f t="shared" si="7"/>
        <v>73.67842425909997</v>
      </c>
      <c r="F111" s="8">
        <f t="shared" si="10"/>
        <v>9023.016714636886</v>
      </c>
      <c r="H111" s="19">
        <f t="shared" si="11"/>
        <v>7761.069971113058</v>
      </c>
    </row>
    <row r="112" spans="1:8" ht="12.75">
      <c r="A112" s="23">
        <f t="shared" si="9"/>
        <v>40452</v>
      </c>
      <c r="B112" s="24">
        <v>40543</v>
      </c>
      <c r="C112">
        <v>3.9</v>
      </c>
      <c r="D112" s="20">
        <f t="shared" si="12"/>
        <v>90</v>
      </c>
      <c r="E112" s="25">
        <f t="shared" si="7"/>
        <v>75.67043221835232</v>
      </c>
      <c r="F112" s="8">
        <f t="shared" si="10"/>
        <v>9096.695138895986</v>
      </c>
      <c r="H112" s="19">
        <f t="shared" si="11"/>
        <v>7761.069971113058</v>
      </c>
    </row>
    <row r="113" spans="1:8" ht="12.75">
      <c r="A113" s="23">
        <f t="shared" si="9"/>
        <v>40544</v>
      </c>
      <c r="B113" s="24">
        <v>40633</v>
      </c>
      <c r="C113">
        <v>4.02</v>
      </c>
      <c r="D113" s="20">
        <f t="shared" si="12"/>
        <v>90</v>
      </c>
      <c r="E113" s="25">
        <f t="shared" si="7"/>
        <v>77.99875320968623</v>
      </c>
      <c r="F113" s="8">
        <f t="shared" si="10"/>
        <v>9172.365571114338</v>
      </c>
      <c r="H113" s="19">
        <f t="shared" si="11"/>
        <v>7761.069971113058</v>
      </c>
    </row>
    <row r="114" spans="1:8" ht="12.75">
      <c r="A114" s="23">
        <f t="shared" si="9"/>
        <v>40634</v>
      </c>
      <c r="B114" s="24">
        <v>40724</v>
      </c>
      <c r="C114">
        <v>4.185</v>
      </c>
      <c r="D114" s="20">
        <f t="shared" si="12"/>
        <v>89</v>
      </c>
      <c r="E114" s="25">
        <f t="shared" si="7"/>
        <v>80.29797018862848</v>
      </c>
      <c r="F114" s="8">
        <f t="shared" si="10"/>
        <v>9250.364324324024</v>
      </c>
      <c r="H114" s="19">
        <f t="shared" si="11"/>
        <v>7761.069971113058</v>
      </c>
    </row>
    <row r="115" spans="1:8" ht="12.75">
      <c r="A115" s="23">
        <f t="shared" si="9"/>
        <v>40725</v>
      </c>
      <c r="B115" s="24">
        <v>40816</v>
      </c>
      <c r="C115">
        <v>4.785</v>
      </c>
      <c r="D115" s="20">
        <f t="shared" si="12"/>
        <v>89</v>
      </c>
      <c r="E115" s="25">
        <f t="shared" si="7"/>
        <v>91.81022397911285</v>
      </c>
      <c r="F115" s="8">
        <f t="shared" si="10"/>
        <v>9330.662294512653</v>
      </c>
      <c r="H115" s="19">
        <f t="shared" si="11"/>
        <v>7761.069971113058</v>
      </c>
    </row>
    <row r="116" spans="1:8" ht="12.75">
      <c r="A116" s="23">
        <f t="shared" si="9"/>
        <v>40817</v>
      </c>
      <c r="B116" s="24">
        <v>40867</v>
      </c>
      <c r="C116">
        <v>4.95</v>
      </c>
      <c r="D116" s="20">
        <f t="shared" si="12"/>
        <v>49</v>
      </c>
      <c r="E116" s="25">
        <f t="shared" si="7"/>
        <v>52.29020893037423</v>
      </c>
      <c r="F116" s="8">
        <f t="shared" si="10"/>
        <v>9422.472518491766</v>
      </c>
      <c r="H116" s="19">
        <f t="shared" si="11"/>
        <v>7761.069971113058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150" zoomScaleNormal="150" zoomScalePageLayoutView="0" workbookViewId="0" topLeftCell="A88">
      <selection activeCell="D100" sqref="D100"/>
    </sheetView>
  </sheetViews>
  <sheetFormatPr defaultColWidth="9.140625" defaultRowHeight="12.75"/>
  <cols>
    <col min="1" max="2" width="10.57421875" style="24" bestFit="1" customWidth="1"/>
    <col min="3" max="3" width="9.421875" style="0" bestFit="1" customWidth="1"/>
    <col min="4" max="4" width="6.57421875" style="0" bestFit="1" customWidth="1"/>
    <col min="5" max="5" width="11.57421875" style="0" bestFit="1" customWidth="1"/>
    <col min="6" max="6" width="12.57421875" style="0" bestFit="1" customWidth="1"/>
    <col min="7" max="8" width="12.421875" style="19" bestFit="1" customWidth="1"/>
    <col min="9" max="9" width="11.421875" style="19" bestFit="1" customWidth="1"/>
  </cols>
  <sheetData>
    <row r="1" spans="1:9" ht="51">
      <c r="A1" s="22" t="s">
        <v>2</v>
      </c>
      <c r="B1" s="22" t="s">
        <v>3</v>
      </c>
      <c r="C1" s="1" t="s">
        <v>5</v>
      </c>
      <c r="D1" s="2" t="s">
        <v>6</v>
      </c>
      <c r="E1" s="1" t="s">
        <v>7</v>
      </c>
      <c r="F1" s="1" t="s">
        <v>9</v>
      </c>
      <c r="G1" s="19">
        <f>SUM(G3:G176)</f>
        <v>50027.649999999994</v>
      </c>
      <c r="H1" s="21" t="s">
        <v>8</v>
      </c>
      <c r="I1" s="19" t="s">
        <v>10</v>
      </c>
    </row>
    <row r="2" spans="1:9" ht="12.75">
      <c r="A2" s="23">
        <v>35103</v>
      </c>
      <c r="B2" s="23">
        <v>35249</v>
      </c>
      <c r="C2" s="4">
        <v>16.5</v>
      </c>
      <c r="D2" s="4">
        <f>DAYS360(A2,B2)</f>
        <v>145</v>
      </c>
      <c r="E2" s="7">
        <f>(H2*C2%/360)*D2</f>
        <v>2056.29194375</v>
      </c>
      <c r="F2" s="8">
        <v>30941.07</v>
      </c>
      <c r="H2" s="21">
        <v>30941.07</v>
      </c>
      <c r="I2" s="19">
        <f>H2-F2</f>
        <v>0</v>
      </c>
    </row>
    <row r="3" spans="1:9" ht="12.75">
      <c r="A3" s="23">
        <f>B2+1</f>
        <v>35250</v>
      </c>
      <c r="B3" s="23">
        <v>35310</v>
      </c>
      <c r="C3" s="4">
        <v>14.4</v>
      </c>
      <c r="D3" s="4">
        <f>DAYS360(A3,B3)</f>
        <v>58</v>
      </c>
      <c r="E3" s="7">
        <f>(H3*C3%/360)*D3</f>
        <v>717.8328240000002</v>
      </c>
      <c r="F3" s="8">
        <f>F2+E2-G2</f>
        <v>32997.36194375</v>
      </c>
      <c r="G3" s="19">
        <v>5164.57</v>
      </c>
      <c r="H3" s="19">
        <f>H2</f>
        <v>30941.07</v>
      </c>
      <c r="I3" s="19">
        <f>H3-F3</f>
        <v>-2056.2919437500022</v>
      </c>
    </row>
    <row r="4" spans="1:9" ht="12.75">
      <c r="A4" s="23">
        <f>B3+1</f>
        <v>35311</v>
      </c>
      <c r="B4" s="23">
        <v>35442</v>
      </c>
      <c r="C4" s="4">
        <v>14.4</v>
      </c>
      <c r="D4" s="4">
        <f>DAYS360(A4,B4)</f>
        <v>129</v>
      </c>
      <c r="E4" s="7">
        <f>(H4*C4%/360)*D4</f>
        <v>1473.2122380159003</v>
      </c>
      <c r="F4" s="8">
        <f aca="true" t="shared" si="0" ref="F4:F9">F3+E3-G3</f>
        <v>28550.62476775</v>
      </c>
      <c r="H4" s="19">
        <f>F4</f>
        <v>28550.62476775</v>
      </c>
      <c r="I4" s="19">
        <f>H4-F4</f>
        <v>0</v>
      </c>
    </row>
    <row r="5" spans="1:9" ht="12.75">
      <c r="A5" s="23">
        <f>B4+1</f>
        <v>35443</v>
      </c>
      <c r="B5" s="23">
        <v>35517</v>
      </c>
      <c r="C5" s="4">
        <v>12.45</v>
      </c>
      <c r="D5" s="4">
        <f>DAYS360(A5,B5)</f>
        <v>75</v>
      </c>
      <c r="E5" s="7">
        <f>(H5*C5%/360)*D5</f>
        <v>740.5318299135156</v>
      </c>
      <c r="F5" s="8">
        <f t="shared" si="0"/>
        <v>30023.8370057659</v>
      </c>
      <c r="G5" s="19">
        <v>3098.74</v>
      </c>
      <c r="H5" s="19">
        <f>H4</f>
        <v>28550.62476775</v>
      </c>
      <c r="I5" s="19">
        <f>H5-F5</f>
        <v>-1473.2122380159017</v>
      </c>
    </row>
    <row r="6" spans="1:9" ht="12.75">
      <c r="A6" s="23">
        <f>B5+1</f>
        <v>35518</v>
      </c>
      <c r="B6" s="23">
        <v>35611</v>
      </c>
      <c r="C6" s="4">
        <v>12.45</v>
      </c>
      <c r="D6" s="4">
        <f aca="true" t="shared" si="1" ref="D6:D87">DAYS360(A6,B6)</f>
        <v>91</v>
      </c>
      <c r="E6" s="7">
        <f>(H6*C6%/360)*D6</f>
        <v>870.6603941495275</v>
      </c>
      <c r="F6" s="8">
        <f t="shared" si="0"/>
        <v>27665.628835679418</v>
      </c>
      <c r="H6" s="19">
        <f>F6</f>
        <v>27665.628835679418</v>
      </c>
      <c r="I6" s="19">
        <f>H6-F6</f>
        <v>0</v>
      </c>
    </row>
    <row r="7" spans="1:9" ht="12.75">
      <c r="A7" s="23">
        <f aca="true" t="shared" si="2" ref="A7:A69">B6+1</f>
        <v>35612</v>
      </c>
      <c r="B7" s="23">
        <v>35703</v>
      </c>
      <c r="C7" s="4">
        <v>12.45</v>
      </c>
      <c r="D7" s="4">
        <f t="shared" si="1"/>
        <v>89</v>
      </c>
      <c r="E7" s="7">
        <f aca="true" t="shared" si="3" ref="E7:E68">(H7*C7%/360)*D7</f>
        <v>851.525000871516</v>
      </c>
      <c r="F7" s="8">
        <f t="shared" si="0"/>
        <v>28536.289229828944</v>
      </c>
      <c r="H7" s="19">
        <f>H6</f>
        <v>27665.628835679418</v>
      </c>
      <c r="I7" s="19">
        <f aca="true" t="shared" si="4" ref="I7:I68">H7-F7</f>
        <v>-870.6603941495268</v>
      </c>
    </row>
    <row r="8" spans="1:9" ht="12.75">
      <c r="A8" s="23">
        <f t="shared" si="2"/>
        <v>35704</v>
      </c>
      <c r="B8" s="23">
        <v>35795</v>
      </c>
      <c r="C8" s="4">
        <v>12.45</v>
      </c>
      <c r="D8" s="4">
        <f t="shared" si="1"/>
        <v>90</v>
      </c>
      <c r="E8" s="7">
        <f t="shared" si="3"/>
        <v>861.0926975105218</v>
      </c>
      <c r="F8" s="8">
        <f t="shared" si="0"/>
        <v>29387.81423070046</v>
      </c>
      <c r="H8" s="19">
        <f>H7</f>
        <v>27665.628835679418</v>
      </c>
      <c r="I8" s="19">
        <f t="shared" si="4"/>
        <v>-1722.1853950210425</v>
      </c>
    </row>
    <row r="9" spans="1:9" ht="12.75">
      <c r="A9" s="23">
        <f t="shared" si="2"/>
        <v>35796</v>
      </c>
      <c r="B9" s="23">
        <v>35811</v>
      </c>
      <c r="C9" s="4">
        <v>11.1</v>
      </c>
      <c r="D9" s="4">
        <f t="shared" si="1"/>
        <v>15</v>
      </c>
      <c r="E9" s="7">
        <f t="shared" si="3"/>
        <v>127.95353336501731</v>
      </c>
      <c r="F9" s="8">
        <f t="shared" si="0"/>
        <v>30248.90692821098</v>
      </c>
      <c r="G9" s="19">
        <v>981.27</v>
      </c>
      <c r="H9" s="19">
        <f>H8</f>
        <v>27665.628835679418</v>
      </c>
      <c r="I9" s="19">
        <f t="shared" si="4"/>
        <v>-2583.2780925315637</v>
      </c>
    </row>
    <row r="10" spans="1:9" ht="12.75">
      <c r="A10" s="23">
        <f t="shared" si="2"/>
        <v>35812</v>
      </c>
      <c r="B10" s="23">
        <v>35885</v>
      </c>
      <c r="C10" s="4">
        <v>11.1</v>
      </c>
      <c r="D10" s="20">
        <f t="shared" si="1"/>
        <v>74</v>
      </c>
      <c r="E10" s="7">
        <f t="shared" si="3"/>
        <v>631.2374312674187</v>
      </c>
      <c r="F10" s="8">
        <f aca="true" t="shared" si="5" ref="F10:F69">F9+E9-G9</f>
        <v>29395.590461575997</v>
      </c>
      <c r="H10" s="19">
        <f>H9</f>
        <v>27665.628835679418</v>
      </c>
      <c r="I10" s="19">
        <f t="shared" si="4"/>
        <v>-1729.9616258965798</v>
      </c>
    </row>
    <row r="11" spans="1:9" ht="12.75">
      <c r="A11" s="23">
        <f t="shared" si="2"/>
        <v>35886</v>
      </c>
      <c r="B11" s="23">
        <v>35976</v>
      </c>
      <c r="C11" s="4">
        <v>11.1</v>
      </c>
      <c r="D11" s="20">
        <f t="shared" si="1"/>
        <v>89</v>
      </c>
      <c r="E11" s="7">
        <f t="shared" si="3"/>
        <v>759.190964632436</v>
      </c>
      <c r="F11" s="8">
        <f t="shared" si="5"/>
        <v>30026.827892843416</v>
      </c>
      <c r="H11" s="19">
        <f aca="true" t="shared" si="6" ref="H11:H73">H10</f>
        <v>27665.628835679418</v>
      </c>
      <c r="I11" s="19">
        <f t="shared" si="4"/>
        <v>-2361.199057163998</v>
      </c>
    </row>
    <row r="12" spans="1:9" ht="12.75">
      <c r="A12" s="23">
        <f t="shared" si="2"/>
        <v>35977</v>
      </c>
      <c r="B12" s="23">
        <v>36061</v>
      </c>
      <c r="C12" s="4">
        <v>10.2</v>
      </c>
      <c r="D12" s="20">
        <f t="shared" si="1"/>
        <v>82</v>
      </c>
      <c r="E12" s="7">
        <f t="shared" si="3"/>
        <v>642.7647766156184</v>
      </c>
      <c r="F12" s="8">
        <f t="shared" si="5"/>
        <v>30786.01885747585</v>
      </c>
      <c r="G12" s="19">
        <v>516.46</v>
      </c>
      <c r="H12" s="19">
        <f t="shared" si="6"/>
        <v>27665.628835679418</v>
      </c>
      <c r="I12" s="19">
        <f t="shared" si="4"/>
        <v>-3120.390021796433</v>
      </c>
    </row>
    <row r="13" spans="1:9" ht="12.75">
      <c r="A13" s="23">
        <f t="shared" si="2"/>
        <v>36062</v>
      </c>
      <c r="B13" s="23">
        <v>36068</v>
      </c>
      <c r="C13" s="4">
        <v>10.2</v>
      </c>
      <c r="D13" s="20">
        <f t="shared" si="1"/>
        <v>6</v>
      </c>
      <c r="E13" s="7">
        <f t="shared" si="3"/>
        <v>47.03156902065501</v>
      </c>
      <c r="F13" s="8">
        <f t="shared" si="5"/>
        <v>30912.32363409147</v>
      </c>
      <c r="H13" s="19">
        <f t="shared" si="6"/>
        <v>27665.628835679418</v>
      </c>
      <c r="I13" s="19">
        <f t="shared" si="4"/>
        <v>-3246.6947984120525</v>
      </c>
    </row>
    <row r="14" spans="1:9" ht="12.75">
      <c r="A14" s="23">
        <f t="shared" si="2"/>
        <v>36069</v>
      </c>
      <c r="B14" s="23">
        <v>36181</v>
      </c>
      <c r="C14" s="4">
        <v>10.2</v>
      </c>
      <c r="D14" s="20">
        <f t="shared" si="1"/>
        <v>110</v>
      </c>
      <c r="E14" s="7">
        <f t="shared" si="3"/>
        <v>862.2454320453419</v>
      </c>
      <c r="F14" s="8">
        <f t="shared" si="5"/>
        <v>30959.355203112125</v>
      </c>
      <c r="H14" s="19">
        <f t="shared" si="6"/>
        <v>27665.628835679418</v>
      </c>
      <c r="I14" s="19">
        <f t="shared" si="4"/>
        <v>-3293.726367432708</v>
      </c>
    </row>
    <row r="15" spans="1:9" ht="12.75">
      <c r="A15" s="23">
        <f t="shared" si="2"/>
        <v>36182</v>
      </c>
      <c r="B15" s="23">
        <v>36250</v>
      </c>
      <c r="C15" s="4">
        <v>9.2</v>
      </c>
      <c r="D15" s="20">
        <f t="shared" si="1"/>
        <v>69</v>
      </c>
      <c r="E15" s="7">
        <f t="shared" si="3"/>
        <v>487.8372551358138</v>
      </c>
      <c r="F15" s="8">
        <f t="shared" si="5"/>
        <v>31821.60063515747</v>
      </c>
      <c r="H15" s="19">
        <f t="shared" si="6"/>
        <v>27665.628835679418</v>
      </c>
      <c r="I15" s="19">
        <f t="shared" si="4"/>
        <v>-4155.971799478051</v>
      </c>
    </row>
    <row r="16" spans="1:9" ht="12.75">
      <c r="A16" s="23">
        <f t="shared" si="2"/>
        <v>36251</v>
      </c>
      <c r="B16" s="23">
        <v>36341</v>
      </c>
      <c r="C16" s="4">
        <v>9.2</v>
      </c>
      <c r="D16" s="20">
        <f t="shared" si="1"/>
        <v>89</v>
      </c>
      <c r="E16" s="7">
        <f t="shared" si="3"/>
        <v>629.2393580737308</v>
      </c>
      <c r="F16" s="8">
        <f t="shared" si="5"/>
        <v>32309.437890293284</v>
      </c>
      <c r="H16" s="19">
        <f t="shared" si="6"/>
        <v>27665.628835679418</v>
      </c>
      <c r="I16" s="19">
        <f t="shared" si="4"/>
        <v>-4643.8090546138665</v>
      </c>
    </row>
    <row r="17" spans="1:9" ht="12.75">
      <c r="A17" s="23">
        <f t="shared" si="2"/>
        <v>36342</v>
      </c>
      <c r="B17" s="23">
        <v>36430</v>
      </c>
      <c r="C17" s="4">
        <v>8.75</v>
      </c>
      <c r="D17" s="20">
        <f t="shared" si="1"/>
        <v>86</v>
      </c>
      <c r="E17" s="7">
        <f t="shared" si="3"/>
        <v>578.2884916346878</v>
      </c>
      <c r="F17" s="8">
        <f t="shared" si="5"/>
        <v>32938.677248367014</v>
      </c>
      <c r="G17" s="19">
        <v>1549.37</v>
      </c>
      <c r="H17" s="19">
        <f t="shared" si="6"/>
        <v>27665.628835679418</v>
      </c>
      <c r="I17" s="19">
        <f t="shared" si="4"/>
        <v>-5273.048412687596</v>
      </c>
    </row>
    <row r="18" spans="1:9" ht="12.75">
      <c r="A18" s="23">
        <f t="shared" si="2"/>
        <v>36431</v>
      </c>
      <c r="B18" s="23">
        <v>36433</v>
      </c>
      <c r="C18" s="17">
        <v>8.75</v>
      </c>
      <c r="D18" s="20">
        <f t="shared" si="1"/>
        <v>2</v>
      </c>
      <c r="E18" s="7">
        <f t="shared" si="3"/>
        <v>13.448569572899716</v>
      </c>
      <c r="F18" s="8">
        <f t="shared" si="5"/>
        <v>31967.595740001703</v>
      </c>
      <c r="H18" s="19">
        <f t="shared" si="6"/>
        <v>27665.628835679418</v>
      </c>
      <c r="I18" s="19">
        <f t="shared" si="4"/>
        <v>-4301.966904322286</v>
      </c>
    </row>
    <row r="19" spans="1:9" ht="12.75">
      <c r="A19" s="23">
        <f t="shared" si="2"/>
        <v>36434</v>
      </c>
      <c r="B19" s="23">
        <v>36458</v>
      </c>
      <c r="C19" s="17">
        <v>8.75</v>
      </c>
      <c r="D19" s="20">
        <f t="shared" si="1"/>
        <v>24</v>
      </c>
      <c r="E19" s="7">
        <f t="shared" si="3"/>
        <v>161.3828348747966</v>
      </c>
      <c r="F19" s="8">
        <f t="shared" si="5"/>
        <v>31981.0443095746</v>
      </c>
      <c r="G19" s="19">
        <v>516.46</v>
      </c>
      <c r="H19" s="19">
        <f t="shared" si="6"/>
        <v>27665.628835679418</v>
      </c>
      <c r="I19" s="19">
        <f t="shared" si="4"/>
        <v>-4315.415473895184</v>
      </c>
    </row>
    <row r="20" spans="1:9" ht="12.75">
      <c r="A20" s="23">
        <f t="shared" si="2"/>
        <v>36459</v>
      </c>
      <c r="B20" s="24">
        <v>36515</v>
      </c>
      <c r="C20" s="17">
        <v>8.75</v>
      </c>
      <c r="D20" s="20">
        <f t="shared" si="1"/>
        <v>55</v>
      </c>
      <c r="E20" s="7">
        <f t="shared" si="3"/>
        <v>369.8356632547422</v>
      </c>
      <c r="F20" s="8">
        <f t="shared" si="5"/>
        <v>31625.967144449398</v>
      </c>
      <c r="G20" s="19">
        <v>671.39</v>
      </c>
      <c r="H20" s="19">
        <f t="shared" si="6"/>
        <v>27665.628835679418</v>
      </c>
      <c r="I20" s="19">
        <f t="shared" si="4"/>
        <v>-3960.3383087699804</v>
      </c>
    </row>
    <row r="21" spans="1:9" ht="12.75">
      <c r="A21" s="23">
        <f t="shared" si="2"/>
        <v>36516</v>
      </c>
      <c r="B21" s="24">
        <v>36538</v>
      </c>
      <c r="C21" s="17">
        <v>8.75</v>
      </c>
      <c r="D21" s="20">
        <f t="shared" si="1"/>
        <v>21</v>
      </c>
      <c r="E21" s="7">
        <f t="shared" si="3"/>
        <v>141.20998051544703</v>
      </c>
      <c r="F21" s="8">
        <f t="shared" si="5"/>
        <v>31324.412807704142</v>
      </c>
      <c r="H21" s="19">
        <f t="shared" si="6"/>
        <v>27665.628835679418</v>
      </c>
      <c r="I21" s="19">
        <f t="shared" si="4"/>
        <v>-3658.783972024725</v>
      </c>
    </row>
    <row r="22" spans="1:9" ht="12.75">
      <c r="A22" s="23">
        <f t="shared" si="2"/>
        <v>36539</v>
      </c>
      <c r="B22" s="24">
        <v>36570</v>
      </c>
      <c r="C22" s="17">
        <v>9.8</v>
      </c>
      <c r="D22" s="20">
        <f t="shared" si="1"/>
        <v>30</v>
      </c>
      <c r="E22" s="7">
        <f t="shared" si="3"/>
        <v>225.93596882471525</v>
      </c>
      <c r="F22" s="8">
        <f t="shared" si="5"/>
        <v>31465.62278821959</v>
      </c>
      <c r="G22" s="19">
        <v>671.39</v>
      </c>
      <c r="H22" s="19">
        <f t="shared" si="6"/>
        <v>27665.628835679418</v>
      </c>
      <c r="I22" s="19">
        <f t="shared" si="4"/>
        <v>-3799.9939525401714</v>
      </c>
    </row>
    <row r="23" spans="1:9" ht="12.75">
      <c r="A23" s="23">
        <f t="shared" si="2"/>
        <v>36571</v>
      </c>
      <c r="B23" s="24">
        <v>36606</v>
      </c>
      <c r="C23" s="17">
        <v>9.8</v>
      </c>
      <c r="D23" s="20">
        <f t="shared" si="1"/>
        <v>36</v>
      </c>
      <c r="E23" s="7">
        <f t="shared" si="3"/>
        <v>271.1231625896583</v>
      </c>
      <c r="F23" s="8">
        <f t="shared" si="5"/>
        <v>31020.168757044306</v>
      </c>
      <c r="G23" s="19">
        <v>671.39</v>
      </c>
      <c r="H23" s="19">
        <f t="shared" si="6"/>
        <v>27665.628835679418</v>
      </c>
      <c r="I23" s="19">
        <f t="shared" si="4"/>
        <v>-3354.539921364889</v>
      </c>
    </row>
    <row r="24" spans="1:9" ht="12.75">
      <c r="A24" s="23">
        <f t="shared" si="2"/>
        <v>36607</v>
      </c>
      <c r="B24" s="24">
        <v>36616</v>
      </c>
      <c r="C24" s="17">
        <v>9.8</v>
      </c>
      <c r="D24" s="20">
        <f t="shared" si="1"/>
        <v>9</v>
      </c>
      <c r="E24" s="7">
        <f t="shared" si="3"/>
        <v>67.78079064741458</v>
      </c>
      <c r="F24" s="8">
        <f t="shared" si="5"/>
        <v>30619.901919633965</v>
      </c>
      <c r="H24" s="19">
        <f t="shared" si="6"/>
        <v>27665.628835679418</v>
      </c>
      <c r="I24" s="19">
        <f t="shared" si="4"/>
        <v>-2954.2730839545475</v>
      </c>
    </row>
    <row r="25" spans="1:9" ht="12.75">
      <c r="A25" s="23">
        <f t="shared" si="2"/>
        <v>36617</v>
      </c>
      <c r="B25" s="24">
        <v>36665</v>
      </c>
      <c r="C25" s="17">
        <v>9.8</v>
      </c>
      <c r="D25" s="20">
        <f t="shared" si="1"/>
        <v>48</v>
      </c>
      <c r="E25" s="7">
        <f t="shared" si="3"/>
        <v>361.49755011954437</v>
      </c>
      <c r="F25" s="8">
        <f t="shared" si="5"/>
        <v>30687.68271028138</v>
      </c>
      <c r="G25" s="19">
        <v>929.62</v>
      </c>
      <c r="H25" s="19">
        <f t="shared" si="6"/>
        <v>27665.628835679418</v>
      </c>
      <c r="I25" s="19">
        <f t="shared" si="4"/>
        <v>-3022.053874601963</v>
      </c>
    </row>
    <row r="26" spans="1:9" ht="12.75">
      <c r="A26" s="23">
        <f t="shared" si="2"/>
        <v>36666</v>
      </c>
      <c r="B26" s="24">
        <v>36697</v>
      </c>
      <c r="C26" s="17">
        <v>9.8</v>
      </c>
      <c r="D26" s="20">
        <f t="shared" si="1"/>
        <v>30</v>
      </c>
      <c r="E26" s="7">
        <f t="shared" si="3"/>
        <v>225.93596882471525</v>
      </c>
      <c r="F26" s="8">
        <f t="shared" si="5"/>
        <v>30119.560260400925</v>
      </c>
      <c r="G26" s="19">
        <v>774.69</v>
      </c>
      <c r="H26" s="19">
        <f t="shared" si="6"/>
        <v>27665.628835679418</v>
      </c>
      <c r="I26" s="19">
        <f t="shared" si="4"/>
        <v>-2453.931424721508</v>
      </c>
    </row>
    <row r="27" spans="1:9" ht="12.75">
      <c r="A27" s="23">
        <f t="shared" si="2"/>
        <v>36698</v>
      </c>
      <c r="B27" s="24">
        <v>36707</v>
      </c>
      <c r="C27" s="17">
        <v>9.8</v>
      </c>
      <c r="D27" s="20">
        <f t="shared" si="1"/>
        <v>9</v>
      </c>
      <c r="E27" s="7">
        <f t="shared" si="3"/>
        <v>67.78079064741458</v>
      </c>
      <c r="F27" s="8">
        <f t="shared" si="5"/>
        <v>29570.806229225644</v>
      </c>
      <c r="H27" s="19">
        <f t="shared" si="6"/>
        <v>27665.628835679418</v>
      </c>
      <c r="I27" s="19">
        <f t="shared" si="4"/>
        <v>-1905.177393546226</v>
      </c>
    </row>
    <row r="28" spans="1:9" ht="12.75">
      <c r="A28" s="23">
        <f t="shared" si="2"/>
        <v>36708</v>
      </c>
      <c r="B28" s="24">
        <v>36726</v>
      </c>
      <c r="C28" s="17">
        <v>10.5</v>
      </c>
      <c r="D28" s="20">
        <f t="shared" si="1"/>
        <v>18</v>
      </c>
      <c r="E28" s="7">
        <f t="shared" si="3"/>
        <v>145.24455138731696</v>
      </c>
      <c r="F28" s="8">
        <f t="shared" si="5"/>
        <v>29638.58701987306</v>
      </c>
      <c r="G28" s="19">
        <v>774.69</v>
      </c>
      <c r="H28" s="19">
        <f t="shared" si="6"/>
        <v>27665.628835679418</v>
      </c>
      <c r="I28" s="19">
        <f t="shared" si="4"/>
        <v>-1972.9581841936415</v>
      </c>
    </row>
    <row r="29" spans="1:9" ht="12.75">
      <c r="A29" s="23">
        <f t="shared" si="2"/>
        <v>36727</v>
      </c>
      <c r="B29" s="24">
        <v>36799</v>
      </c>
      <c r="C29" s="17">
        <v>10.5</v>
      </c>
      <c r="D29" s="20">
        <f t="shared" si="1"/>
        <v>70</v>
      </c>
      <c r="E29" s="7">
        <f t="shared" si="3"/>
        <v>564.8399220617881</v>
      </c>
      <c r="F29" s="8">
        <f t="shared" si="5"/>
        <v>29009.141571260378</v>
      </c>
      <c r="H29" s="19">
        <f t="shared" si="6"/>
        <v>27665.628835679418</v>
      </c>
      <c r="I29" s="19">
        <f t="shared" si="4"/>
        <v>-1343.51273558096</v>
      </c>
    </row>
    <row r="30" spans="1:9" ht="12.75">
      <c r="A30" s="23">
        <f t="shared" si="2"/>
        <v>36800</v>
      </c>
      <c r="B30" s="24">
        <v>36822</v>
      </c>
      <c r="C30" s="17">
        <v>10.5</v>
      </c>
      <c r="D30" s="20">
        <f t="shared" si="1"/>
        <v>22</v>
      </c>
      <c r="E30" s="7">
        <f t="shared" si="3"/>
        <v>177.52111836227627</v>
      </c>
      <c r="F30" s="8">
        <f t="shared" si="5"/>
        <v>29573.981493322164</v>
      </c>
      <c r="G30" s="19">
        <v>258.23</v>
      </c>
      <c r="H30" s="19">
        <f t="shared" si="6"/>
        <v>27665.628835679418</v>
      </c>
      <c r="I30" s="19">
        <f t="shared" si="4"/>
        <v>-1908.3526576427466</v>
      </c>
    </row>
    <row r="31" spans="1:9" ht="12.75">
      <c r="A31" s="23">
        <f t="shared" si="2"/>
        <v>36823</v>
      </c>
      <c r="B31" s="24">
        <v>36902</v>
      </c>
      <c r="C31" s="17">
        <v>10.5</v>
      </c>
      <c r="D31" s="20">
        <f t="shared" si="1"/>
        <v>77</v>
      </c>
      <c r="E31" s="7">
        <f t="shared" si="3"/>
        <v>621.323914267967</v>
      </c>
      <c r="F31" s="8">
        <f t="shared" si="5"/>
        <v>29493.272611684442</v>
      </c>
      <c r="H31" s="19">
        <f t="shared" si="6"/>
        <v>27665.628835679418</v>
      </c>
      <c r="I31" s="19">
        <f t="shared" si="4"/>
        <v>-1827.6437760050248</v>
      </c>
    </row>
    <row r="32" spans="1:9" ht="12.75">
      <c r="A32" s="23">
        <f t="shared" si="2"/>
        <v>36903</v>
      </c>
      <c r="B32" s="24">
        <v>36964</v>
      </c>
      <c r="C32" s="17">
        <v>10.45</v>
      </c>
      <c r="D32" s="20">
        <f t="shared" si="1"/>
        <v>62</v>
      </c>
      <c r="E32" s="7">
        <f t="shared" si="3"/>
        <v>497.90447007324144</v>
      </c>
      <c r="F32" s="8">
        <f t="shared" si="5"/>
        <v>30114.59652595241</v>
      </c>
      <c r="G32" s="19">
        <v>516.46</v>
      </c>
      <c r="H32" s="19">
        <f t="shared" si="6"/>
        <v>27665.628835679418</v>
      </c>
      <c r="I32" s="19">
        <f t="shared" si="4"/>
        <v>-2448.9676902729916</v>
      </c>
    </row>
    <row r="33" spans="1:9" ht="12.75">
      <c r="A33" s="23">
        <f t="shared" si="2"/>
        <v>36965</v>
      </c>
      <c r="B33" s="24">
        <v>36981</v>
      </c>
      <c r="C33" s="17">
        <v>10.45</v>
      </c>
      <c r="D33" s="20">
        <f t="shared" si="1"/>
        <v>16</v>
      </c>
      <c r="E33" s="7">
        <f t="shared" si="3"/>
        <v>128.49147614793327</v>
      </c>
      <c r="F33" s="8">
        <f t="shared" si="5"/>
        <v>30096.04099602565</v>
      </c>
      <c r="H33" s="19">
        <f t="shared" si="6"/>
        <v>27665.628835679418</v>
      </c>
      <c r="I33" s="19">
        <f t="shared" si="4"/>
        <v>-2430.4121603462336</v>
      </c>
    </row>
    <row r="34" spans="1:9" ht="12.75">
      <c r="A34" s="23">
        <f t="shared" si="2"/>
        <v>36982</v>
      </c>
      <c r="B34" s="24">
        <v>37029</v>
      </c>
      <c r="C34" s="17">
        <v>10.45</v>
      </c>
      <c r="D34" s="20">
        <f t="shared" si="1"/>
        <v>47</v>
      </c>
      <c r="E34" s="7">
        <f t="shared" si="3"/>
        <v>377.443711184554</v>
      </c>
      <c r="F34" s="8">
        <f t="shared" si="5"/>
        <v>30224.532472173585</v>
      </c>
      <c r="G34" s="19">
        <v>516.46</v>
      </c>
      <c r="H34" s="19">
        <f t="shared" si="6"/>
        <v>27665.628835679418</v>
      </c>
      <c r="I34" s="19">
        <f t="shared" si="4"/>
        <v>-2558.9036364941676</v>
      </c>
    </row>
    <row r="35" spans="1:9" ht="12.75">
      <c r="A35" s="23">
        <f t="shared" si="2"/>
        <v>37030</v>
      </c>
      <c r="B35" s="24">
        <v>37064</v>
      </c>
      <c r="C35" s="17">
        <v>10.45</v>
      </c>
      <c r="D35" s="20">
        <f t="shared" si="1"/>
        <v>33</v>
      </c>
      <c r="E35" s="7">
        <f t="shared" si="3"/>
        <v>265.01366955511236</v>
      </c>
      <c r="F35" s="8">
        <f t="shared" si="5"/>
        <v>30085.51618335814</v>
      </c>
      <c r="G35" s="19">
        <v>516.46</v>
      </c>
      <c r="H35" s="19">
        <f t="shared" si="6"/>
        <v>27665.628835679418</v>
      </c>
      <c r="I35" s="19">
        <f t="shared" si="4"/>
        <v>-2419.887347678723</v>
      </c>
    </row>
    <row r="36" spans="1:9" ht="12.75">
      <c r="A36" s="23">
        <f t="shared" si="2"/>
        <v>37065</v>
      </c>
      <c r="B36" s="24">
        <v>37072</v>
      </c>
      <c r="C36" s="17">
        <v>10.45</v>
      </c>
      <c r="D36" s="20">
        <f t="shared" si="1"/>
        <v>7</v>
      </c>
      <c r="E36" s="7">
        <f t="shared" si="3"/>
        <v>56.2150208147208</v>
      </c>
      <c r="F36" s="8">
        <f t="shared" si="5"/>
        <v>29834.069852913253</v>
      </c>
      <c r="H36" s="19">
        <f t="shared" si="6"/>
        <v>27665.628835679418</v>
      </c>
      <c r="I36" s="19">
        <f t="shared" si="4"/>
        <v>-2168.4410172338357</v>
      </c>
    </row>
    <row r="37" spans="1:9" ht="12.75">
      <c r="A37" s="23">
        <f t="shared" si="2"/>
        <v>37073</v>
      </c>
      <c r="B37" s="24">
        <v>37164</v>
      </c>
      <c r="C37" s="17">
        <v>10.05</v>
      </c>
      <c r="D37" s="20">
        <f t="shared" si="1"/>
        <v>89</v>
      </c>
      <c r="E37" s="7">
        <f t="shared" si="3"/>
        <v>687.3756031131516</v>
      </c>
      <c r="F37" s="8">
        <f t="shared" si="5"/>
        <v>29890.284873727975</v>
      </c>
      <c r="H37" s="19">
        <f t="shared" si="6"/>
        <v>27665.628835679418</v>
      </c>
      <c r="I37" s="19">
        <f t="shared" si="4"/>
        <v>-2224.656038048557</v>
      </c>
    </row>
    <row r="38" spans="1:9" ht="12.75">
      <c r="A38" s="23">
        <f t="shared" si="2"/>
        <v>37165</v>
      </c>
      <c r="B38" s="24">
        <v>37256</v>
      </c>
      <c r="C38" s="17">
        <v>10.05</v>
      </c>
      <c r="D38" s="20">
        <f t="shared" si="1"/>
        <v>90</v>
      </c>
      <c r="E38" s="7">
        <f t="shared" si="3"/>
        <v>695.0989244964454</v>
      </c>
      <c r="F38" s="8">
        <f t="shared" si="5"/>
        <v>30577.660476841127</v>
      </c>
      <c r="H38" s="19">
        <f t="shared" si="6"/>
        <v>27665.628835679418</v>
      </c>
      <c r="I38" s="19">
        <f t="shared" si="4"/>
        <v>-2912.0316411617096</v>
      </c>
    </row>
    <row r="39" spans="1:9" ht="12.75">
      <c r="A39" s="23">
        <f t="shared" si="2"/>
        <v>37257</v>
      </c>
      <c r="B39" s="24">
        <v>37292</v>
      </c>
      <c r="C39" s="17">
        <v>10.05</v>
      </c>
      <c r="D39" s="20">
        <f t="shared" si="1"/>
        <v>34</v>
      </c>
      <c r="E39" s="7">
        <f t="shared" si="3"/>
        <v>262.5929270319905</v>
      </c>
      <c r="F39" s="8">
        <f t="shared" si="5"/>
        <v>31272.75940133757</v>
      </c>
      <c r="H39" s="19">
        <f t="shared" si="6"/>
        <v>27665.628835679418</v>
      </c>
      <c r="I39" s="19">
        <f t="shared" si="4"/>
        <v>-3607.1305656581535</v>
      </c>
    </row>
    <row r="40" spans="1:9" ht="12.75">
      <c r="A40" s="23">
        <f t="shared" si="2"/>
        <v>37293</v>
      </c>
      <c r="B40" s="24">
        <v>37433</v>
      </c>
      <c r="C40" s="17">
        <v>9.1</v>
      </c>
      <c r="D40" s="20">
        <f t="shared" si="1"/>
        <v>140</v>
      </c>
      <c r="E40" s="7">
        <f t="shared" si="3"/>
        <v>979.0558649070992</v>
      </c>
      <c r="F40" s="8">
        <f t="shared" si="5"/>
        <v>31535.35232836956</v>
      </c>
      <c r="G40" s="19">
        <v>5200</v>
      </c>
      <c r="H40" s="19">
        <f t="shared" si="6"/>
        <v>27665.628835679418</v>
      </c>
      <c r="I40" s="19">
        <f t="shared" si="4"/>
        <v>-3869.7234926901438</v>
      </c>
    </row>
    <row r="41" spans="1:9" ht="12.75">
      <c r="A41" s="23">
        <f t="shared" si="2"/>
        <v>37434</v>
      </c>
      <c r="B41" s="24">
        <v>37437</v>
      </c>
      <c r="C41" s="17">
        <v>9.1</v>
      </c>
      <c r="D41" s="20">
        <f t="shared" si="1"/>
        <v>3</v>
      </c>
      <c r="E41" s="7">
        <f t="shared" si="3"/>
        <v>20.7134262132348</v>
      </c>
      <c r="F41" s="8">
        <f t="shared" si="5"/>
        <v>27314.40819327666</v>
      </c>
      <c r="H41" s="19">
        <f>F41</f>
        <v>27314.40819327666</v>
      </c>
      <c r="I41" s="19">
        <f t="shared" si="4"/>
        <v>0</v>
      </c>
    </row>
    <row r="42" spans="1:9" ht="12.75">
      <c r="A42" s="23">
        <f t="shared" si="2"/>
        <v>37438</v>
      </c>
      <c r="B42" s="24">
        <v>37467</v>
      </c>
      <c r="C42" s="17">
        <v>9.9</v>
      </c>
      <c r="D42" s="20">
        <f t="shared" si="1"/>
        <v>29</v>
      </c>
      <c r="E42" s="7">
        <f t="shared" si="3"/>
        <v>217.83240534138136</v>
      </c>
      <c r="F42" s="8">
        <f t="shared" si="5"/>
        <v>27335.121619489895</v>
      </c>
      <c r="G42" s="19">
        <v>1000</v>
      </c>
      <c r="H42" s="19">
        <f t="shared" si="6"/>
        <v>27314.40819327666</v>
      </c>
      <c r="I42" s="19">
        <f t="shared" si="4"/>
        <v>-20.713426213234925</v>
      </c>
    </row>
    <row r="43" spans="1:9" ht="12.75">
      <c r="A43" s="23">
        <f t="shared" si="2"/>
        <v>37468</v>
      </c>
      <c r="B43" s="24">
        <v>37490</v>
      </c>
      <c r="C43" s="17">
        <v>9.9</v>
      </c>
      <c r="D43" s="20">
        <f t="shared" si="1"/>
        <v>22</v>
      </c>
      <c r="E43" s="7">
        <f t="shared" si="3"/>
        <v>160.64537185022922</v>
      </c>
      <c r="F43" s="8">
        <f t="shared" si="5"/>
        <v>26552.954024831277</v>
      </c>
      <c r="G43" s="19">
        <v>1000</v>
      </c>
      <c r="H43" s="19">
        <f>F43</f>
        <v>26552.954024831277</v>
      </c>
      <c r="I43" s="19">
        <f t="shared" si="4"/>
        <v>0</v>
      </c>
    </row>
    <row r="44" spans="1:9" ht="12.75">
      <c r="A44" s="23">
        <f t="shared" si="2"/>
        <v>37491</v>
      </c>
      <c r="B44" s="24">
        <v>37523</v>
      </c>
      <c r="C44" s="17">
        <v>9.9</v>
      </c>
      <c r="D44" s="20">
        <f t="shared" si="1"/>
        <v>31</v>
      </c>
      <c r="E44" s="7">
        <f t="shared" si="3"/>
        <v>219.20843485670989</v>
      </c>
      <c r="F44" s="8">
        <f t="shared" si="5"/>
        <v>25713.599396681508</v>
      </c>
      <c r="G44" s="19">
        <v>1000</v>
      </c>
      <c r="H44" s="19">
        <f>F44</f>
        <v>25713.599396681508</v>
      </c>
      <c r="I44" s="19">
        <f t="shared" si="4"/>
        <v>0</v>
      </c>
    </row>
    <row r="45" spans="1:9" ht="12.75">
      <c r="A45" s="23">
        <f t="shared" si="2"/>
        <v>37524</v>
      </c>
      <c r="B45" s="24">
        <v>37529</v>
      </c>
      <c r="C45" s="17">
        <v>9.9</v>
      </c>
      <c r="D45" s="20">
        <f t="shared" si="1"/>
        <v>5</v>
      </c>
      <c r="E45" s="7">
        <f t="shared" si="3"/>
        <v>34.28261076836505</v>
      </c>
      <c r="F45" s="8">
        <f t="shared" si="5"/>
        <v>24932.80783153822</v>
      </c>
      <c r="H45" s="19">
        <f>F45</f>
        <v>24932.80783153822</v>
      </c>
      <c r="I45" s="19">
        <f t="shared" si="4"/>
        <v>0</v>
      </c>
    </row>
    <row r="46" spans="1:9" ht="12.75">
      <c r="A46" s="23">
        <f t="shared" si="2"/>
        <v>37530</v>
      </c>
      <c r="B46" s="24">
        <v>37558</v>
      </c>
      <c r="C46" s="17">
        <v>9.9</v>
      </c>
      <c r="D46" s="20">
        <f t="shared" si="1"/>
        <v>28</v>
      </c>
      <c r="E46" s="7">
        <f t="shared" si="3"/>
        <v>191.98262030284428</v>
      </c>
      <c r="F46" s="8">
        <f t="shared" si="5"/>
        <v>24967.090442306584</v>
      </c>
      <c r="G46" s="19">
        <v>520</v>
      </c>
      <c r="H46" s="19">
        <f t="shared" si="6"/>
        <v>24932.80783153822</v>
      </c>
      <c r="I46" s="19">
        <f t="shared" si="4"/>
        <v>-34.282610768364975</v>
      </c>
    </row>
    <row r="47" spans="1:9" ht="12.75">
      <c r="A47" s="23">
        <f t="shared" si="2"/>
        <v>37559</v>
      </c>
      <c r="B47" s="24">
        <v>37586</v>
      </c>
      <c r="C47" s="17">
        <v>9.9</v>
      </c>
      <c r="D47" s="20">
        <f t="shared" si="1"/>
        <v>26</v>
      </c>
      <c r="E47" s="7">
        <f t="shared" si="3"/>
        <v>176.16937239765744</v>
      </c>
      <c r="F47" s="8">
        <f t="shared" si="5"/>
        <v>24639.07306260943</v>
      </c>
      <c r="G47" s="19">
        <v>700</v>
      </c>
      <c r="H47" s="19">
        <f>F47</f>
        <v>24639.07306260943</v>
      </c>
      <c r="I47" s="19">
        <f t="shared" si="4"/>
        <v>0</v>
      </c>
    </row>
    <row r="48" spans="1:9" ht="12.75">
      <c r="A48" s="23">
        <f t="shared" si="2"/>
        <v>37587</v>
      </c>
      <c r="B48" s="24">
        <v>37617</v>
      </c>
      <c r="C48" s="17">
        <v>9.9</v>
      </c>
      <c r="D48" s="20">
        <f t="shared" si="1"/>
        <v>30</v>
      </c>
      <c r="E48" s="7">
        <f t="shared" si="3"/>
        <v>198.9507500888085</v>
      </c>
      <c r="F48" s="8">
        <f t="shared" si="5"/>
        <v>24115.242435007087</v>
      </c>
      <c r="G48" s="19">
        <v>700</v>
      </c>
      <c r="H48" s="19">
        <f>F48</f>
        <v>24115.242435007087</v>
      </c>
      <c r="I48" s="19">
        <f t="shared" si="4"/>
        <v>0</v>
      </c>
    </row>
    <row r="49" spans="1:9" ht="12.75">
      <c r="A49" s="23">
        <f t="shared" si="2"/>
        <v>37618</v>
      </c>
      <c r="B49" s="24">
        <v>37633</v>
      </c>
      <c r="C49" s="17">
        <v>9.9</v>
      </c>
      <c r="D49" s="20">
        <f t="shared" si="1"/>
        <v>14</v>
      </c>
      <c r="E49" s="7">
        <f t="shared" si="3"/>
        <v>90.91464376261919</v>
      </c>
      <c r="F49" s="8">
        <f t="shared" si="5"/>
        <v>23614.193185095894</v>
      </c>
      <c r="H49" s="19">
        <f>F49</f>
        <v>23614.193185095894</v>
      </c>
      <c r="I49" s="19">
        <f t="shared" si="4"/>
        <v>0</v>
      </c>
    </row>
    <row r="50" spans="1:9" ht="12.75">
      <c r="A50" s="23">
        <f t="shared" si="2"/>
        <v>37634</v>
      </c>
      <c r="B50" s="24">
        <v>37644</v>
      </c>
      <c r="C50" s="17">
        <v>9</v>
      </c>
      <c r="D50" s="20">
        <f t="shared" si="1"/>
        <v>10</v>
      </c>
      <c r="E50" s="7">
        <f t="shared" si="3"/>
        <v>59.035482962739735</v>
      </c>
      <c r="F50" s="8">
        <f t="shared" si="5"/>
        <v>23705.107828858512</v>
      </c>
      <c r="G50" s="19">
        <v>520</v>
      </c>
      <c r="H50" s="19">
        <f t="shared" si="6"/>
        <v>23614.193185095894</v>
      </c>
      <c r="I50" s="19">
        <f t="shared" si="4"/>
        <v>-90.91464376261865</v>
      </c>
    </row>
    <row r="51" spans="1:9" ht="12.75">
      <c r="A51" s="23">
        <f t="shared" si="2"/>
        <v>37645</v>
      </c>
      <c r="B51" s="24">
        <v>37686</v>
      </c>
      <c r="C51" s="17">
        <v>9</v>
      </c>
      <c r="D51" s="20">
        <f t="shared" si="1"/>
        <v>42</v>
      </c>
      <c r="E51" s="7">
        <f t="shared" si="3"/>
        <v>244.06350477412315</v>
      </c>
      <c r="F51" s="8">
        <f t="shared" si="5"/>
        <v>23244.14331182125</v>
      </c>
      <c r="G51" s="19">
        <v>520</v>
      </c>
      <c r="H51" s="19">
        <f>F51</f>
        <v>23244.14331182125</v>
      </c>
      <c r="I51" s="19">
        <f t="shared" si="4"/>
        <v>0</v>
      </c>
    </row>
    <row r="52" spans="1:9" ht="12.75">
      <c r="A52" s="23">
        <f t="shared" si="2"/>
        <v>37687</v>
      </c>
      <c r="B52" s="24">
        <v>37711</v>
      </c>
      <c r="C52" s="17">
        <v>9</v>
      </c>
      <c r="D52" s="20">
        <f t="shared" si="1"/>
        <v>24</v>
      </c>
      <c r="E52" s="7">
        <f t="shared" si="3"/>
        <v>137.80924089957227</v>
      </c>
      <c r="F52" s="8">
        <f t="shared" si="5"/>
        <v>22968.206816595375</v>
      </c>
      <c r="H52" s="19">
        <f>F52</f>
        <v>22968.206816595375</v>
      </c>
      <c r="I52" s="19">
        <f t="shared" si="4"/>
        <v>0</v>
      </c>
    </row>
    <row r="53" spans="1:9" ht="12.75">
      <c r="A53" s="23">
        <f t="shared" si="2"/>
        <v>37712</v>
      </c>
      <c r="B53" s="24">
        <v>37715</v>
      </c>
      <c r="C53" s="17">
        <v>9</v>
      </c>
      <c r="D53" s="20">
        <f t="shared" si="1"/>
        <v>3</v>
      </c>
      <c r="E53" s="7">
        <f t="shared" si="3"/>
        <v>17.226155112446534</v>
      </c>
      <c r="F53" s="8">
        <f t="shared" si="5"/>
        <v>23106.016057494948</v>
      </c>
      <c r="G53" s="19">
        <v>520</v>
      </c>
      <c r="H53" s="19">
        <f t="shared" si="6"/>
        <v>22968.206816595375</v>
      </c>
      <c r="I53" s="19">
        <f t="shared" si="4"/>
        <v>-137.80924089957261</v>
      </c>
    </row>
    <row r="54" spans="1:9" ht="12.75">
      <c r="A54" s="23">
        <f t="shared" si="2"/>
        <v>37716</v>
      </c>
      <c r="B54" s="24">
        <v>37777</v>
      </c>
      <c r="C54" s="17">
        <v>9</v>
      </c>
      <c r="D54" s="20">
        <f t="shared" si="1"/>
        <v>60</v>
      </c>
      <c r="E54" s="7">
        <f t="shared" si="3"/>
        <v>339.0486331891109</v>
      </c>
      <c r="F54" s="8">
        <f t="shared" si="5"/>
        <v>22603.242212607394</v>
      </c>
      <c r="G54" s="19">
        <v>520</v>
      </c>
      <c r="H54" s="19">
        <f>F54</f>
        <v>22603.242212607394</v>
      </c>
      <c r="I54" s="19">
        <f t="shared" si="4"/>
        <v>0</v>
      </c>
    </row>
    <row r="55" spans="1:9" ht="12.75">
      <c r="A55" s="23">
        <f t="shared" si="2"/>
        <v>37778</v>
      </c>
      <c r="B55" s="24">
        <v>37802</v>
      </c>
      <c r="C55" s="17">
        <v>9</v>
      </c>
      <c r="D55" s="20">
        <f t="shared" si="1"/>
        <v>24</v>
      </c>
      <c r="E55" s="7">
        <f t="shared" si="3"/>
        <v>134.53374507477903</v>
      </c>
      <c r="F55" s="8">
        <f t="shared" si="5"/>
        <v>22422.290845796506</v>
      </c>
      <c r="H55" s="19">
        <f>F55</f>
        <v>22422.290845796506</v>
      </c>
      <c r="I55" s="19">
        <f t="shared" si="4"/>
        <v>0</v>
      </c>
    </row>
    <row r="56" spans="1:9" ht="12.75">
      <c r="A56" s="23">
        <f t="shared" si="2"/>
        <v>37803</v>
      </c>
      <c r="B56" s="24">
        <v>37811</v>
      </c>
      <c r="C56" s="17">
        <v>8.3</v>
      </c>
      <c r="D56" s="20">
        <f t="shared" si="1"/>
        <v>8</v>
      </c>
      <c r="E56" s="7">
        <f t="shared" si="3"/>
        <v>41.35666978224689</v>
      </c>
      <c r="F56" s="8">
        <f t="shared" si="5"/>
        <v>22556.824590871285</v>
      </c>
      <c r="G56" s="19">
        <v>520</v>
      </c>
      <c r="H56" s="19">
        <f t="shared" si="6"/>
        <v>22422.290845796506</v>
      </c>
      <c r="I56" s="19">
        <f t="shared" si="4"/>
        <v>-134.5337450747793</v>
      </c>
    </row>
    <row r="57" spans="1:9" ht="12.75">
      <c r="A57" s="23">
        <f t="shared" si="2"/>
        <v>37812</v>
      </c>
      <c r="B57" s="24">
        <v>37837</v>
      </c>
      <c r="C57" s="17">
        <v>8.3</v>
      </c>
      <c r="D57" s="20">
        <f t="shared" si="1"/>
        <v>24</v>
      </c>
      <c r="E57" s="7">
        <f t="shared" si="3"/>
        <v>122.16593630894954</v>
      </c>
      <c r="F57" s="8">
        <f t="shared" si="5"/>
        <v>22078.18126065353</v>
      </c>
      <c r="G57" s="19">
        <v>520</v>
      </c>
      <c r="H57" s="19">
        <f>F57</f>
        <v>22078.18126065353</v>
      </c>
      <c r="I57" s="19">
        <f t="shared" si="4"/>
        <v>0</v>
      </c>
    </row>
    <row r="58" spans="1:9" ht="12.75">
      <c r="A58" s="23">
        <f t="shared" si="2"/>
        <v>37838</v>
      </c>
      <c r="B58" s="24">
        <v>37872</v>
      </c>
      <c r="C58" s="17">
        <v>8.3</v>
      </c>
      <c r="D58" s="20">
        <f t="shared" si="1"/>
        <v>33</v>
      </c>
      <c r="E58" s="7">
        <f t="shared" si="3"/>
        <v>164.95130825688955</v>
      </c>
      <c r="F58" s="8">
        <f t="shared" si="5"/>
        <v>21680.34719696248</v>
      </c>
      <c r="G58" s="19">
        <v>520</v>
      </c>
      <c r="H58" s="19">
        <f>F58</f>
        <v>21680.34719696248</v>
      </c>
      <c r="I58" s="19">
        <f t="shared" si="4"/>
        <v>0</v>
      </c>
    </row>
    <row r="59" spans="1:9" ht="12.75">
      <c r="A59" s="23">
        <f t="shared" si="2"/>
        <v>37873</v>
      </c>
      <c r="B59" s="24">
        <v>37894</v>
      </c>
      <c r="C59" s="17">
        <v>8.3</v>
      </c>
      <c r="D59" s="20">
        <f t="shared" si="1"/>
        <v>21</v>
      </c>
      <c r="E59" s="7">
        <f t="shared" si="3"/>
        <v>103.24998692943711</v>
      </c>
      <c r="F59" s="8">
        <f t="shared" si="5"/>
        <v>21325.29850521937</v>
      </c>
      <c r="H59" s="19">
        <f>F59</f>
        <v>21325.29850521937</v>
      </c>
      <c r="I59" s="19">
        <f t="shared" si="4"/>
        <v>0</v>
      </c>
    </row>
    <row r="60" spans="1:9" ht="12.75">
      <c r="A60" s="23">
        <f t="shared" si="2"/>
        <v>37895</v>
      </c>
      <c r="B60" s="24">
        <v>37900</v>
      </c>
      <c r="C60" s="17">
        <v>8.3</v>
      </c>
      <c r="D60" s="20">
        <f t="shared" si="1"/>
        <v>5</v>
      </c>
      <c r="E60" s="7">
        <f t="shared" si="3"/>
        <v>24.583330221294553</v>
      </c>
      <c r="F60" s="8">
        <f t="shared" si="5"/>
        <v>21428.548492148806</v>
      </c>
      <c r="G60" s="19">
        <v>520</v>
      </c>
      <c r="H60" s="19">
        <f t="shared" si="6"/>
        <v>21325.29850521937</v>
      </c>
      <c r="I60" s="19">
        <f t="shared" si="4"/>
        <v>-103.249986929437</v>
      </c>
    </row>
    <row r="61" spans="1:9" ht="12.75">
      <c r="A61" s="23">
        <f t="shared" si="2"/>
        <v>37901</v>
      </c>
      <c r="B61" s="24">
        <v>37964</v>
      </c>
      <c r="C61" s="17">
        <v>8.3</v>
      </c>
      <c r="D61" s="20">
        <f t="shared" si="1"/>
        <v>62</v>
      </c>
      <c r="E61" s="7">
        <f t="shared" si="3"/>
        <v>299.22748988310155</v>
      </c>
      <c r="F61" s="8">
        <f t="shared" si="5"/>
        <v>20933.131822370102</v>
      </c>
      <c r="G61" s="19">
        <v>520</v>
      </c>
      <c r="H61" s="19">
        <f>F61</f>
        <v>20933.131822370102</v>
      </c>
      <c r="I61" s="19">
        <f t="shared" si="4"/>
        <v>0</v>
      </c>
    </row>
    <row r="62" spans="1:9" ht="12.75">
      <c r="A62" s="23">
        <f t="shared" si="2"/>
        <v>37965</v>
      </c>
      <c r="B62" s="24">
        <v>37986</v>
      </c>
      <c r="C62" s="17">
        <v>8.3</v>
      </c>
      <c r="D62" s="20">
        <f t="shared" si="1"/>
        <v>21</v>
      </c>
      <c r="E62" s="7">
        <f t="shared" si="3"/>
        <v>100.28233967015927</v>
      </c>
      <c r="F62" s="8">
        <f t="shared" si="5"/>
        <v>20712.359312253204</v>
      </c>
      <c r="H62" s="19">
        <f>F62</f>
        <v>20712.359312253204</v>
      </c>
      <c r="I62" s="19">
        <f t="shared" si="4"/>
        <v>0</v>
      </c>
    </row>
    <row r="63" spans="1:9" ht="12.75">
      <c r="A63" s="23">
        <f t="shared" si="2"/>
        <v>37987</v>
      </c>
      <c r="B63" s="24">
        <v>37994</v>
      </c>
      <c r="C63" s="17">
        <v>8.3</v>
      </c>
      <c r="D63" s="20">
        <f t="shared" si="1"/>
        <v>7</v>
      </c>
      <c r="E63" s="7">
        <f t="shared" si="3"/>
        <v>33.42744655671976</v>
      </c>
      <c r="F63" s="8">
        <f t="shared" si="5"/>
        <v>20812.641651923364</v>
      </c>
      <c r="G63" s="19">
        <v>520</v>
      </c>
      <c r="H63" s="19">
        <f t="shared" si="6"/>
        <v>20712.359312253204</v>
      </c>
      <c r="I63" s="19">
        <f t="shared" si="4"/>
        <v>-100.28233967016058</v>
      </c>
    </row>
    <row r="64" spans="1:9" ht="12.75">
      <c r="A64" s="23">
        <f t="shared" si="2"/>
        <v>37995</v>
      </c>
      <c r="B64" s="24">
        <v>38026</v>
      </c>
      <c r="C64" s="17">
        <v>8.3</v>
      </c>
      <c r="D64" s="20">
        <f t="shared" si="1"/>
        <v>30</v>
      </c>
      <c r="E64" s="7">
        <f t="shared" si="3"/>
        <v>140.58864459782058</v>
      </c>
      <c r="F64" s="8">
        <f t="shared" si="5"/>
        <v>20326.069098480086</v>
      </c>
      <c r="G64" s="19">
        <v>520</v>
      </c>
      <c r="H64" s="19">
        <f>F64</f>
        <v>20326.069098480086</v>
      </c>
      <c r="I64" s="19">
        <f t="shared" si="4"/>
        <v>0</v>
      </c>
    </row>
    <row r="65" spans="1:9" ht="12.75">
      <c r="A65" s="23">
        <f t="shared" si="2"/>
        <v>38027</v>
      </c>
      <c r="B65" s="24">
        <v>38054</v>
      </c>
      <c r="C65" s="17">
        <v>8.85</v>
      </c>
      <c r="D65" s="20">
        <f t="shared" si="1"/>
        <v>28</v>
      </c>
      <c r="E65" s="7">
        <f t="shared" si="3"/>
        <v>137.2994941315196</v>
      </c>
      <c r="F65" s="8">
        <f t="shared" si="5"/>
        <v>19946.657743077907</v>
      </c>
      <c r="G65" s="19">
        <v>520</v>
      </c>
      <c r="H65" s="19">
        <f>F65</f>
        <v>19946.657743077907</v>
      </c>
      <c r="I65" s="19">
        <f t="shared" si="4"/>
        <v>0</v>
      </c>
    </row>
    <row r="66" spans="1:9" ht="12.75">
      <c r="A66" s="23">
        <f t="shared" si="2"/>
        <v>38055</v>
      </c>
      <c r="B66" s="24">
        <v>38077</v>
      </c>
      <c r="C66" s="17">
        <v>8.85</v>
      </c>
      <c r="D66" s="20">
        <f t="shared" si="1"/>
        <v>22</v>
      </c>
      <c r="E66" s="7">
        <f t="shared" si="3"/>
        <v>105.80840205790766</v>
      </c>
      <c r="F66" s="8">
        <f t="shared" si="5"/>
        <v>19563.957237209426</v>
      </c>
      <c r="H66" s="19">
        <f>F66</f>
        <v>19563.957237209426</v>
      </c>
      <c r="I66" s="19">
        <f t="shared" si="4"/>
        <v>0</v>
      </c>
    </row>
    <row r="67" spans="1:9" ht="12.75">
      <c r="A67" s="23">
        <f t="shared" si="2"/>
        <v>38078</v>
      </c>
      <c r="B67" s="24">
        <v>38085</v>
      </c>
      <c r="C67" s="17">
        <v>8.85</v>
      </c>
      <c r="D67" s="20">
        <f t="shared" si="1"/>
        <v>7</v>
      </c>
      <c r="E67" s="7">
        <f t="shared" si="3"/>
        <v>33.66630974569789</v>
      </c>
      <c r="F67" s="8">
        <f t="shared" si="5"/>
        <v>19669.765639267334</v>
      </c>
      <c r="G67" s="19">
        <v>520</v>
      </c>
      <c r="H67" s="19">
        <f t="shared" si="6"/>
        <v>19563.957237209426</v>
      </c>
      <c r="I67" s="19">
        <f t="shared" si="4"/>
        <v>-105.8084020579081</v>
      </c>
    </row>
    <row r="68" spans="1:9" ht="12.75">
      <c r="A68" s="23">
        <f t="shared" si="2"/>
        <v>38086</v>
      </c>
      <c r="B68" s="24">
        <v>38117</v>
      </c>
      <c r="C68" s="17">
        <v>8.85</v>
      </c>
      <c r="D68" s="20">
        <f t="shared" si="1"/>
        <v>31</v>
      </c>
      <c r="E68" s="7">
        <f t="shared" si="3"/>
        <v>146.19373764477015</v>
      </c>
      <c r="F68" s="8">
        <f t="shared" si="5"/>
        <v>19183.431949013033</v>
      </c>
      <c r="G68" s="19">
        <v>520</v>
      </c>
      <c r="H68" s="19">
        <f>F68</f>
        <v>19183.431949013033</v>
      </c>
      <c r="I68" s="19">
        <f t="shared" si="4"/>
        <v>0</v>
      </c>
    </row>
    <row r="69" spans="1:9" ht="12.75">
      <c r="A69" s="23">
        <f t="shared" si="2"/>
        <v>38118</v>
      </c>
      <c r="B69" s="24">
        <v>38145</v>
      </c>
      <c r="C69" s="17">
        <v>8.85</v>
      </c>
      <c r="D69" s="20">
        <f t="shared" si="1"/>
        <v>26</v>
      </c>
      <c r="E69" s="7">
        <f aca="true" t="shared" si="7" ref="E69:E118">(H69*C69%/360)*D69</f>
        <v>120.2248575138878</v>
      </c>
      <c r="F69" s="8">
        <f t="shared" si="5"/>
        <v>18809.625686657804</v>
      </c>
      <c r="G69" s="19">
        <v>520</v>
      </c>
      <c r="H69" s="19">
        <f>F69</f>
        <v>18809.625686657804</v>
      </c>
      <c r="I69" s="19">
        <f aca="true" t="shared" si="8" ref="I69:I109">H69-F69</f>
        <v>0</v>
      </c>
    </row>
    <row r="70" spans="1:9" ht="12.75">
      <c r="A70" s="23">
        <f aca="true" t="shared" si="9" ref="A70:A118">B69+1</f>
        <v>38146</v>
      </c>
      <c r="B70" s="24">
        <v>38168</v>
      </c>
      <c r="C70" s="17">
        <v>8.85</v>
      </c>
      <c r="D70" s="20">
        <f t="shared" si="1"/>
        <v>22</v>
      </c>
      <c r="E70" s="7">
        <f t="shared" si="7"/>
        <v>99.56660835972856</v>
      </c>
      <c r="F70" s="8">
        <f aca="true" t="shared" si="10" ref="F70:F118">F69+E69-G69</f>
        <v>18409.85054417169</v>
      </c>
      <c r="H70" s="19">
        <f>F70</f>
        <v>18409.85054417169</v>
      </c>
      <c r="I70" s="19">
        <f t="shared" si="8"/>
        <v>0</v>
      </c>
    </row>
    <row r="71" spans="1:9" ht="12.75">
      <c r="A71" s="23">
        <f t="shared" si="9"/>
        <v>38169</v>
      </c>
      <c r="B71" s="24">
        <v>38258</v>
      </c>
      <c r="C71" s="17">
        <v>8.75</v>
      </c>
      <c r="D71" s="20">
        <f t="shared" si="1"/>
        <v>87</v>
      </c>
      <c r="E71" s="7">
        <f>(H71*C71%/360)*D71</f>
        <v>389.29163129863053</v>
      </c>
      <c r="F71" s="8">
        <f t="shared" si="10"/>
        <v>18509.41715253142</v>
      </c>
      <c r="G71" s="19">
        <v>700</v>
      </c>
      <c r="H71" s="19">
        <f t="shared" si="6"/>
        <v>18409.85054417169</v>
      </c>
      <c r="I71" s="19">
        <f t="shared" si="8"/>
        <v>-99.56660835972798</v>
      </c>
    </row>
    <row r="72" spans="1:9" ht="12.75">
      <c r="A72" s="23">
        <f t="shared" si="9"/>
        <v>38259</v>
      </c>
      <c r="B72" s="24">
        <v>38260</v>
      </c>
      <c r="C72" s="17">
        <v>8.75</v>
      </c>
      <c r="D72" s="20">
        <f t="shared" si="1"/>
        <v>1</v>
      </c>
      <c r="E72" s="7">
        <f>(H72*C72%/360)*D72</f>
        <v>4.423297273847581</v>
      </c>
      <c r="F72" s="8">
        <f t="shared" si="10"/>
        <v>18198.70878383005</v>
      </c>
      <c r="H72" s="19">
        <f>F72</f>
        <v>18198.70878383005</v>
      </c>
      <c r="I72" s="19">
        <f t="shared" si="8"/>
        <v>0</v>
      </c>
    </row>
    <row r="73" spans="1:9" ht="12.75">
      <c r="A73" s="23">
        <f t="shared" si="9"/>
        <v>38261</v>
      </c>
      <c r="B73" s="24">
        <v>38308</v>
      </c>
      <c r="C73" s="17">
        <v>8.75</v>
      </c>
      <c r="D73" s="20">
        <f t="shared" si="1"/>
        <v>46</v>
      </c>
      <c r="E73" s="7">
        <f>(H73*C73%/360)*D73</f>
        <v>203.47167459698872</v>
      </c>
      <c r="F73" s="8">
        <f>F71+E71-G71</f>
        <v>18198.70878383005</v>
      </c>
      <c r="G73" s="19">
        <v>520</v>
      </c>
      <c r="H73" s="19">
        <f t="shared" si="6"/>
        <v>18198.70878383005</v>
      </c>
      <c r="I73" s="19">
        <f t="shared" si="8"/>
        <v>0</v>
      </c>
    </row>
    <row r="74" spans="1:9" ht="12.75">
      <c r="A74" s="23">
        <f t="shared" si="9"/>
        <v>38309</v>
      </c>
      <c r="B74" s="24">
        <v>38341</v>
      </c>
      <c r="C74" s="17">
        <v>8.75</v>
      </c>
      <c r="D74" s="20">
        <f t="shared" si="1"/>
        <v>32</v>
      </c>
      <c r="E74" s="7">
        <f t="shared" si="7"/>
        <v>139.08362578776587</v>
      </c>
      <c r="F74" s="8">
        <f>F73+E73-G73</f>
        <v>17882.18045842704</v>
      </c>
      <c r="G74" s="19">
        <v>520</v>
      </c>
      <c r="H74" s="19">
        <f>F74</f>
        <v>17882.18045842704</v>
      </c>
      <c r="I74" s="19">
        <f t="shared" si="8"/>
        <v>0</v>
      </c>
    </row>
    <row r="75" spans="1:9" ht="12.75">
      <c r="A75" s="23">
        <f t="shared" si="9"/>
        <v>38342</v>
      </c>
      <c r="B75" s="24">
        <v>38352</v>
      </c>
      <c r="C75" s="17">
        <v>8.75</v>
      </c>
      <c r="D75" s="20">
        <f t="shared" si="1"/>
        <v>10</v>
      </c>
      <c r="E75" s="7">
        <f t="shared" si="7"/>
        <v>42.53779464913321</v>
      </c>
      <c r="F75" s="8">
        <f t="shared" si="10"/>
        <v>17501.264084214807</v>
      </c>
      <c r="H75" s="19">
        <f>F75</f>
        <v>17501.264084214807</v>
      </c>
      <c r="I75" s="19">
        <f t="shared" si="8"/>
        <v>0</v>
      </c>
    </row>
    <row r="76" spans="1:9" ht="12.75">
      <c r="A76" s="23">
        <f t="shared" si="9"/>
        <v>38353</v>
      </c>
      <c r="B76" s="24">
        <v>38401</v>
      </c>
      <c r="C76" s="17">
        <v>8.4</v>
      </c>
      <c r="D76" s="20">
        <f t="shared" si="1"/>
        <v>47</v>
      </c>
      <c r="E76" s="7">
        <f t="shared" si="7"/>
        <v>191.93052945688908</v>
      </c>
      <c r="F76" s="8">
        <f t="shared" si="10"/>
        <v>17543.80187886394</v>
      </c>
      <c r="G76" s="19">
        <v>520</v>
      </c>
      <c r="H76" s="19">
        <f>H75</f>
        <v>17501.264084214807</v>
      </c>
      <c r="I76" s="19">
        <f t="shared" si="8"/>
        <v>-42.53779464913168</v>
      </c>
    </row>
    <row r="77" spans="1:9" ht="12.75">
      <c r="A77" s="23">
        <f t="shared" si="9"/>
        <v>38402</v>
      </c>
      <c r="B77" s="24">
        <v>38442</v>
      </c>
      <c r="C77" s="17">
        <v>8.4</v>
      </c>
      <c r="D77" s="20">
        <f t="shared" si="1"/>
        <v>42</v>
      </c>
      <c r="E77" s="7">
        <f t="shared" si="7"/>
        <v>168.7141776015441</v>
      </c>
      <c r="F77" s="8">
        <f t="shared" si="10"/>
        <v>17215.732408320826</v>
      </c>
      <c r="G77" s="19">
        <v>520</v>
      </c>
      <c r="H77" s="19">
        <f>F77</f>
        <v>17215.732408320826</v>
      </c>
      <c r="I77" s="19">
        <f t="shared" si="8"/>
        <v>0</v>
      </c>
    </row>
    <row r="78" spans="1:9" ht="12.75">
      <c r="A78" s="23">
        <f t="shared" si="9"/>
        <v>38443</v>
      </c>
      <c r="B78" s="24">
        <v>38462</v>
      </c>
      <c r="C78" s="17">
        <v>8.4</v>
      </c>
      <c r="D78" s="20">
        <f t="shared" si="1"/>
        <v>19</v>
      </c>
      <c r="E78" s="7">
        <f t="shared" si="7"/>
        <v>74.76571319758918</v>
      </c>
      <c r="F78" s="8">
        <f t="shared" si="10"/>
        <v>16864.44658592237</v>
      </c>
      <c r="G78" s="19">
        <v>520</v>
      </c>
      <c r="H78" s="19">
        <f>F78</f>
        <v>16864.44658592237</v>
      </c>
      <c r="I78" s="19">
        <f t="shared" si="8"/>
        <v>0</v>
      </c>
    </row>
    <row r="79" spans="1:9" ht="12.75">
      <c r="A79" s="23">
        <f t="shared" si="9"/>
        <v>38463</v>
      </c>
      <c r="B79" s="24">
        <v>38489</v>
      </c>
      <c r="C79" s="17">
        <v>8.4</v>
      </c>
      <c r="D79" s="20">
        <f t="shared" si="1"/>
        <v>26</v>
      </c>
      <c r="E79" s="7">
        <f t="shared" si="7"/>
        <v>99.60988794799444</v>
      </c>
      <c r="F79" s="8">
        <f t="shared" si="10"/>
        <v>16419.21229911996</v>
      </c>
      <c r="G79" s="19">
        <v>520</v>
      </c>
      <c r="H79" s="19">
        <f>F79</f>
        <v>16419.21229911996</v>
      </c>
      <c r="I79" s="19">
        <f t="shared" si="8"/>
        <v>0</v>
      </c>
    </row>
    <row r="80" spans="1:9" ht="12.75">
      <c r="A80" s="23">
        <f t="shared" si="9"/>
        <v>38490</v>
      </c>
      <c r="B80" s="24">
        <v>38524</v>
      </c>
      <c r="C80" s="17">
        <v>8.4</v>
      </c>
      <c r="D80" s="20">
        <f t="shared" si="1"/>
        <v>33</v>
      </c>
      <c r="E80" s="7">
        <f t="shared" si="7"/>
        <v>123.19093084042326</v>
      </c>
      <c r="F80" s="8">
        <f t="shared" si="10"/>
        <v>15998.822187067955</v>
      </c>
      <c r="G80" s="19">
        <v>520</v>
      </c>
      <c r="H80" s="19">
        <f>F80</f>
        <v>15998.822187067955</v>
      </c>
      <c r="I80" s="19">
        <f t="shared" si="8"/>
        <v>0</v>
      </c>
    </row>
    <row r="81" spans="1:9" ht="12.75">
      <c r="A81" s="23">
        <f t="shared" si="9"/>
        <v>38525</v>
      </c>
      <c r="B81" s="24">
        <v>38533</v>
      </c>
      <c r="C81" s="17">
        <v>8.4</v>
      </c>
      <c r="D81" s="20">
        <f t="shared" si="1"/>
        <v>8</v>
      </c>
      <c r="E81" s="7">
        <f t="shared" si="7"/>
        <v>29.12375782009564</v>
      </c>
      <c r="F81" s="8">
        <f t="shared" si="10"/>
        <v>15602.013117908378</v>
      </c>
      <c r="H81" s="19">
        <f>F81</f>
        <v>15602.013117908378</v>
      </c>
      <c r="I81" s="19">
        <f t="shared" si="8"/>
        <v>0</v>
      </c>
    </row>
    <row r="82" spans="1:9" ht="12.75">
      <c r="A82" s="23">
        <f t="shared" si="9"/>
        <v>38534</v>
      </c>
      <c r="B82" s="24">
        <v>38587</v>
      </c>
      <c r="C82" s="17">
        <v>8.05</v>
      </c>
      <c r="D82" s="20">
        <f t="shared" si="1"/>
        <v>52</v>
      </c>
      <c r="E82" s="7">
        <f t="shared" si="7"/>
        <v>181.41674142101243</v>
      </c>
      <c r="F82" s="8">
        <f t="shared" si="10"/>
        <v>15631.136875728474</v>
      </c>
      <c r="G82" s="19">
        <v>420</v>
      </c>
      <c r="H82" s="19">
        <f>H81</f>
        <v>15602.013117908378</v>
      </c>
      <c r="I82" s="19">
        <f t="shared" si="8"/>
        <v>-29.123757820096216</v>
      </c>
    </row>
    <row r="83" spans="1:9" ht="12.75">
      <c r="A83" s="23">
        <f t="shared" si="9"/>
        <v>38588</v>
      </c>
      <c r="B83" s="24">
        <v>38625</v>
      </c>
      <c r="C83" s="17">
        <v>8.05</v>
      </c>
      <c r="D83" s="20">
        <f t="shared" si="1"/>
        <v>36</v>
      </c>
      <c r="E83" s="7">
        <f t="shared" si="7"/>
        <v>123.91005661805339</v>
      </c>
      <c r="F83" s="8">
        <f t="shared" si="10"/>
        <v>15392.553617149488</v>
      </c>
      <c r="H83" s="19">
        <f>F83</f>
        <v>15392.553617149488</v>
      </c>
      <c r="I83" s="19">
        <f t="shared" si="8"/>
        <v>0</v>
      </c>
    </row>
    <row r="84" spans="1:9" ht="12.75">
      <c r="A84" s="23">
        <f t="shared" si="9"/>
        <v>38626</v>
      </c>
      <c r="B84" s="24">
        <v>38717</v>
      </c>
      <c r="C84" s="17">
        <v>8.05</v>
      </c>
      <c r="D84" s="20">
        <f t="shared" si="1"/>
        <v>90</v>
      </c>
      <c r="E84" s="7">
        <f t="shared" si="7"/>
        <v>309.77514154513347</v>
      </c>
      <c r="F84" s="8">
        <f t="shared" si="10"/>
        <v>15516.463673767541</v>
      </c>
      <c r="H84" s="19">
        <f aca="true" t="shared" si="11" ref="H84:H118">H83</f>
        <v>15392.553617149488</v>
      </c>
      <c r="I84" s="19">
        <f t="shared" si="8"/>
        <v>-123.9100566180532</v>
      </c>
    </row>
    <row r="85" spans="1:9" ht="12.75">
      <c r="A85" s="23">
        <f t="shared" si="9"/>
        <v>38718</v>
      </c>
      <c r="B85" s="24">
        <v>38730</v>
      </c>
      <c r="C85" s="17">
        <v>8.05</v>
      </c>
      <c r="D85" s="20">
        <f t="shared" si="1"/>
        <v>12</v>
      </c>
      <c r="E85" s="7">
        <f t="shared" si="7"/>
        <v>41.3033522060178</v>
      </c>
      <c r="F85" s="8">
        <f t="shared" si="10"/>
        <v>15826.238815312674</v>
      </c>
      <c r="G85" s="19">
        <v>1000</v>
      </c>
      <c r="H85" s="19">
        <f t="shared" si="11"/>
        <v>15392.553617149488</v>
      </c>
      <c r="I85" s="19">
        <f t="shared" si="8"/>
        <v>-433.6851981631862</v>
      </c>
    </row>
    <row r="86" spans="1:9" ht="12.75">
      <c r="A86" s="23">
        <f t="shared" si="9"/>
        <v>38731</v>
      </c>
      <c r="B86" s="24">
        <v>38749</v>
      </c>
      <c r="C86" s="17">
        <v>8.05</v>
      </c>
      <c r="D86" s="20">
        <f t="shared" si="1"/>
        <v>17</v>
      </c>
      <c r="E86" s="7">
        <f t="shared" si="7"/>
        <v>56.517309600692585</v>
      </c>
      <c r="F86" s="8">
        <f t="shared" si="10"/>
        <v>14867.542167518692</v>
      </c>
      <c r="G86" s="19">
        <v>1000</v>
      </c>
      <c r="H86" s="19">
        <f>F86</f>
        <v>14867.542167518692</v>
      </c>
      <c r="I86" s="19">
        <f t="shared" si="8"/>
        <v>0</v>
      </c>
    </row>
    <row r="87" spans="1:9" ht="12.75">
      <c r="A87" s="23">
        <f t="shared" si="9"/>
        <v>38750</v>
      </c>
      <c r="B87" s="24">
        <v>38794</v>
      </c>
      <c r="C87" s="17">
        <v>8.35</v>
      </c>
      <c r="D87" s="20">
        <f t="shared" si="1"/>
        <v>46</v>
      </c>
      <c r="E87" s="7">
        <f t="shared" si="7"/>
        <v>148.5619790322654</v>
      </c>
      <c r="F87" s="8">
        <f t="shared" si="10"/>
        <v>13924.059477119385</v>
      </c>
      <c r="G87" s="19">
        <v>1000</v>
      </c>
      <c r="H87" s="19">
        <f>F87</f>
        <v>13924.059477119385</v>
      </c>
      <c r="I87" s="19">
        <f t="shared" si="8"/>
        <v>0</v>
      </c>
    </row>
    <row r="88" spans="1:9" ht="12.75">
      <c r="A88" s="23">
        <f t="shared" si="9"/>
        <v>38795</v>
      </c>
      <c r="B88" s="24">
        <v>38807</v>
      </c>
      <c r="C88" s="17">
        <v>8.35</v>
      </c>
      <c r="D88" s="20">
        <f aca="true" t="shared" si="12" ref="D88:D118">DAYS360(A88,B88)</f>
        <v>12</v>
      </c>
      <c r="E88" s="7">
        <f t="shared" si="7"/>
        <v>36.38546305295543</v>
      </c>
      <c r="F88" s="8">
        <f t="shared" si="10"/>
        <v>13072.62145615165</v>
      </c>
      <c r="H88" s="19">
        <f>F88</f>
        <v>13072.62145615165</v>
      </c>
      <c r="I88" s="19">
        <f t="shared" si="8"/>
        <v>0</v>
      </c>
    </row>
    <row r="89" spans="1:9" ht="12.75">
      <c r="A89" s="23">
        <f t="shared" si="9"/>
        <v>38808</v>
      </c>
      <c r="B89" s="24">
        <v>38855</v>
      </c>
      <c r="C89" s="17">
        <v>8.35</v>
      </c>
      <c r="D89" s="20">
        <f t="shared" si="12"/>
        <v>47</v>
      </c>
      <c r="E89" s="7">
        <f t="shared" si="7"/>
        <v>142.50973029074208</v>
      </c>
      <c r="F89" s="8">
        <f t="shared" si="10"/>
        <v>13109.006919204605</v>
      </c>
      <c r="G89" s="19">
        <v>520</v>
      </c>
      <c r="H89" s="19">
        <f t="shared" si="11"/>
        <v>13072.62145615165</v>
      </c>
      <c r="I89" s="19">
        <f t="shared" si="8"/>
        <v>-36.38546305295495</v>
      </c>
    </row>
    <row r="90" spans="1:9" ht="12.75">
      <c r="A90" s="23">
        <f t="shared" si="9"/>
        <v>38856</v>
      </c>
      <c r="B90" s="24">
        <v>38898</v>
      </c>
      <c r="C90" s="17">
        <v>8.35</v>
      </c>
      <c r="D90" s="20">
        <f t="shared" si="12"/>
        <v>41</v>
      </c>
      <c r="E90" s="7">
        <f t="shared" si="7"/>
        <v>121.07318680429808</v>
      </c>
      <c r="F90" s="8">
        <f t="shared" si="10"/>
        <v>12731.516649495346</v>
      </c>
      <c r="H90" s="19">
        <f>F90</f>
        <v>12731.516649495346</v>
      </c>
      <c r="I90" s="19">
        <f t="shared" si="8"/>
        <v>0</v>
      </c>
    </row>
    <row r="91" spans="1:9" ht="12.75">
      <c r="A91" s="23">
        <f t="shared" si="9"/>
        <v>38899</v>
      </c>
      <c r="B91" s="24">
        <v>38920</v>
      </c>
      <c r="C91" s="17">
        <v>8.95</v>
      </c>
      <c r="D91" s="20">
        <f t="shared" si="12"/>
        <v>21</v>
      </c>
      <c r="E91" s="7">
        <f t="shared" si="7"/>
        <v>66.46912650757362</v>
      </c>
      <c r="F91" s="8">
        <f t="shared" si="10"/>
        <v>12852.589836299645</v>
      </c>
      <c r="G91" s="19">
        <v>800</v>
      </c>
      <c r="H91" s="19">
        <f t="shared" si="11"/>
        <v>12731.516649495346</v>
      </c>
      <c r="I91" s="19">
        <f t="shared" si="8"/>
        <v>-121.07318680429853</v>
      </c>
    </row>
    <row r="92" spans="1:9" ht="12.75">
      <c r="A92" s="23">
        <f t="shared" si="9"/>
        <v>38921</v>
      </c>
      <c r="B92" s="24">
        <v>38990</v>
      </c>
      <c r="C92" s="17">
        <v>8.95</v>
      </c>
      <c r="D92" s="20">
        <f t="shared" si="12"/>
        <v>67</v>
      </c>
      <c r="E92" s="7">
        <f t="shared" si="7"/>
        <v>201.8664918624264</v>
      </c>
      <c r="F92" s="8">
        <f t="shared" si="10"/>
        <v>12119.05896280722</v>
      </c>
      <c r="H92" s="19">
        <f>F92</f>
        <v>12119.05896280722</v>
      </c>
      <c r="I92" s="19">
        <f t="shared" si="8"/>
        <v>0</v>
      </c>
    </row>
    <row r="93" spans="1:9" ht="12.75">
      <c r="A93" s="23">
        <f t="shared" si="9"/>
        <v>38991</v>
      </c>
      <c r="B93" s="24">
        <v>39030</v>
      </c>
      <c r="C93" s="17">
        <v>8.95</v>
      </c>
      <c r="D93" s="20">
        <f t="shared" si="12"/>
        <v>38</v>
      </c>
      <c r="E93" s="7">
        <f t="shared" si="7"/>
        <v>114.49144314585378</v>
      </c>
      <c r="F93" s="8">
        <f t="shared" si="10"/>
        <v>12320.925454669647</v>
      </c>
      <c r="G93" s="19">
        <v>700</v>
      </c>
      <c r="H93" s="19">
        <f t="shared" si="11"/>
        <v>12119.05896280722</v>
      </c>
      <c r="I93" s="19">
        <f t="shared" si="8"/>
        <v>-201.8664918624272</v>
      </c>
    </row>
    <row r="94" spans="1:9" ht="12.75">
      <c r="A94" s="23">
        <f t="shared" si="9"/>
        <v>39031</v>
      </c>
      <c r="B94" s="24">
        <v>39082</v>
      </c>
      <c r="C94" s="17">
        <v>8.95</v>
      </c>
      <c r="D94" s="20">
        <f t="shared" si="12"/>
        <v>51</v>
      </c>
      <c r="E94" s="7">
        <f t="shared" si="7"/>
        <v>148.79530675021905</v>
      </c>
      <c r="F94" s="8">
        <f t="shared" si="10"/>
        <v>11735.416897815501</v>
      </c>
      <c r="H94" s="19">
        <f>F94</f>
        <v>11735.416897815501</v>
      </c>
      <c r="I94" s="19">
        <f t="shared" si="8"/>
        <v>0</v>
      </c>
    </row>
    <row r="95" spans="1:9" ht="12.75">
      <c r="A95" s="23">
        <f t="shared" si="9"/>
        <v>39083</v>
      </c>
      <c r="B95" s="24">
        <v>39129</v>
      </c>
      <c r="C95" s="17">
        <v>8.95</v>
      </c>
      <c r="D95" s="20">
        <f t="shared" si="12"/>
        <v>45</v>
      </c>
      <c r="E95" s="7">
        <f t="shared" si="7"/>
        <v>131.28997654431092</v>
      </c>
      <c r="F95" s="8">
        <f t="shared" si="10"/>
        <v>11884.21220456572</v>
      </c>
      <c r="G95" s="19">
        <v>700</v>
      </c>
      <c r="H95" s="19">
        <f t="shared" si="11"/>
        <v>11735.416897815501</v>
      </c>
      <c r="I95" s="19">
        <f t="shared" si="8"/>
        <v>-148.79530675021851</v>
      </c>
    </row>
    <row r="96" spans="1:9" ht="12.75">
      <c r="A96" s="23">
        <f t="shared" si="9"/>
        <v>39130</v>
      </c>
      <c r="B96" s="24">
        <v>39172</v>
      </c>
      <c r="C96" s="17">
        <v>8.83</v>
      </c>
      <c r="D96" s="20">
        <f t="shared" si="12"/>
        <v>44</v>
      </c>
      <c r="E96" s="7">
        <f t="shared" si="7"/>
        <v>122.1194140945797</v>
      </c>
      <c r="F96" s="8">
        <f t="shared" si="10"/>
        <v>11315.50218111003</v>
      </c>
      <c r="H96" s="19">
        <f>F96</f>
        <v>11315.50218111003</v>
      </c>
      <c r="I96" s="19">
        <f t="shared" si="8"/>
        <v>0</v>
      </c>
    </row>
    <row r="97" spans="1:9" ht="12.75">
      <c r="A97" s="23">
        <f t="shared" si="9"/>
        <v>39173</v>
      </c>
      <c r="B97" s="24">
        <v>39199</v>
      </c>
      <c r="C97" s="17">
        <v>8.83</v>
      </c>
      <c r="D97" s="20">
        <f t="shared" si="12"/>
        <v>26</v>
      </c>
      <c r="E97" s="7">
        <f t="shared" si="7"/>
        <v>72.16147196497892</v>
      </c>
      <c r="F97" s="8">
        <f t="shared" si="10"/>
        <v>11437.62159520461</v>
      </c>
      <c r="G97" s="19">
        <v>1000</v>
      </c>
      <c r="H97" s="19">
        <f t="shared" si="11"/>
        <v>11315.50218111003</v>
      </c>
      <c r="I97" s="19">
        <f t="shared" si="8"/>
        <v>-122.11941409457904</v>
      </c>
    </row>
    <row r="98" spans="1:9" ht="12.75">
      <c r="A98" s="23">
        <f t="shared" si="9"/>
        <v>39200</v>
      </c>
      <c r="B98" s="24">
        <v>39263</v>
      </c>
      <c r="C98" s="17">
        <v>8.83</v>
      </c>
      <c r="D98" s="20">
        <f t="shared" si="12"/>
        <v>62</v>
      </c>
      <c r="E98" s="7">
        <f t="shared" si="7"/>
        <v>159.8246066097962</v>
      </c>
      <c r="F98" s="8">
        <f t="shared" si="10"/>
        <v>10509.783067169588</v>
      </c>
      <c r="H98" s="19">
        <f>F98</f>
        <v>10509.783067169588</v>
      </c>
      <c r="I98" s="19">
        <f t="shared" si="8"/>
        <v>0</v>
      </c>
    </row>
    <row r="99" spans="1:9" ht="12.75">
      <c r="A99" s="23">
        <f t="shared" si="9"/>
        <v>39264</v>
      </c>
      <c r="B99" s="24">
        <v>39310</v>
      </c>
      <c r="C99" s="17">
        <v>9.38</v>
      </c>
      <c r="D99" s="20">
        <f t="shared" si="12"/>
        <v>45</v>
      </c>
      <c r="E99" s="7">
        <f t="shared" si="7"/>
        <v>123.22720646256343</v>
      </c>
      <c r="F99" s="8">
        <f t="shared" si="10"/>
        <v>10669.607673779385</v>
      </c>
      <c r="G99" s="19">
        <v>1000</v>
      </c>
      <c r="H99" s="19">
        <f t="shared" si="11"/>
        <v>10509.783067169588</v>
      </c>
      <c r="I99" s="19">
        <f t="shared" si="8"/>
        <v>-159.82460660979632</v>
      </c>
    </row>
    <row r="100" spans="1:9" ht="12.75">
      <c r="A100" s="23">
        <f t="shared" si="9"/>
        <v>39311</v>
      </c>
      <c r="B100" s="24">
        <v>39355</v>
      </c>
      <c r="C100" s="17">
        <v>9.38</v>
      </c>
      <c r="D100" s="20">
        <f t="shared" si="12"/>
        <v>43</v>
      </c>
      <c r="E100" s="7">
        <f t="shared" si="7"/>
        <v>109.71783390546632</v>
      </c>
      <c r="F100" s="8">
        <f t="shared" si="10"/>
        <v>9792.834880241948</v>
      </c>
      <c r="H100" s="19">
        <f>F100</f>
        <v>9792.834880241948</v>
      </c>
      <c r="I100" s="19">
        <f t="shared" si="8"/>
        <v>0</v>
      </c>
    </row>
    <row r="101" spans="1:9" ht="12.75">
      <c r="A101" s="23">
        <f t="shared" si="9"/>
        <v>39356</v>
      </c>
      <c r="B101" s="24">
        <v>39447</v>
      </c>
      <c r="C101" s="17">
        <v>9.38</v>
      </c>
      <c r="D101" s="20">
        <f t="shared" si="12"/>
        <v>90</v>
      </c>
      <c r="E101" s="7">
        <f t="shared" si="7"/>
        <v>229.6419779416737</v>
      </c>
      <c r="F101" s="8">
        <f t="shared" si="10"/>
        <v>9902.552714147414</v>
      </c>
      <c r="H101" s="19">
        <f t="shared" si="11"/>
        <v>9792.834880241948</v>
      </c>
      <c r="I101" s="19">
        <f t="shared" si="8"/>
        <v>-109.71783390546625</v>
      </c>
    </row>
    <row r="102" spans="1:9" ht="12.75">
      <c r="A102" s="23">
        <f t="shared" si="9"/>
        <v>39448</v>
      </c>
      <c r="B102" s="24">
        <v>39489</v>
      </c>
      <c r="C102" s="17">
        <v>9.38</v>
      </c>
      <c r="D102" s="20">
        <f t="shared" si="12"/>
        <v>40</v>
      </c>
      <c r="E102" s="7">
        <f t="shared" si="7"/>
        <v>102.06310130741053</v>
      </c>
      <c r="F102" s="8">
        <f t="shared" si="10"/>
        <v>10132.194692089088</v>
      </c>
      <c r="G102" s="19">
        <v>1500</v>
      </c>
      <c r="H102" s="19">
        <f t="shared" si="11"/>
        <v>9792.834880241948</v>
      </c>
      <c r="I102" s="19">
        <f t="shared" si="8"/>
        <v>-339.35981184714</v>
      </c>
    </row>
    <row r="103" spans="1:9" ht="12.75">
      <c r="A103" s="23">
        <f t="shared" si="9"/>
        <v>39490</v>
      </c>
      <c r="B103" s="24">
        <v>39538</v>
      </c>
      <c r="C103" s="17">
        <v>9.23</v>
      </c>
      <c r="D103" s="20">
        <f t="shared" si="12"/>
        <v>49</v>
      </c>
      <c r="E103" s="7">
        <f t="shared" si="7"/>
        <v>109.7289658949843</v>
      </c>
      <c r="F103" s="8">
        <f t="shared" si="10"/>
        <v>8734.257793396499</v>
      </c>
      <c r="H103" s="19">
        <f>F103</f>
        <v>8734.257793396499</v>
      </c>
      <c r="I103" s="19">
        <f t="shared" si="8"/>
        <v>0</v>
      </c>
    </row>
    <row r="104" spans="1:9" ht="12.75">
      <c r="A104" s="23">
        <f t="shared" si="9"/>
        <v>39539</v>
      </c>
      <c r="B104" s="24">
        <v>39629</v>
      </c>
      <c r="C104" s="4">
        <v>9.23</v>
      </c>
      <c r="D104" s="20">
        <f t="shared" si="12"/>
        <v>89</v>
      </c>
      <c r="E104" s="7">
        <f t="shared" si="7"/>
        <v>199.30363193170618</v>
      </c>
      <c r="F104" s="8">
        <f t="shared" si="10"/>
        <v>8843.986759291483</v>
      </c>
      <c r="H104" s="19">
        <f t="shared" si="11"/>
        <v>8734.257793396499</v>
      </c>
      <c r="I104" s="19">
        <f t="shared" si="8"/>
        <v>-109.72896589498487</v>
      </c>
    </row>
    <row r="105" spans="1:9" ht="12.75">
      <c r="A105" s="23">
        <f t="shared" si="9"/>
        <v>39630</v>
      </c>
      <c r="B105" s="24">
        <v>39721</v>
      </c>
      <c r="C105" s="4">
        <v>9.48</v>
      </c>
      <c r="D105" s="20">
        <f t="shared" si="12"/>
        <v>89</v>
      </c>
      <c r="E105" s="7">
        <f t="shared" si="7"/>
        <v>204.7018884845693</v>
      </c>
      <c r="F105" s="8">
        <f t="shared" si="10"/>
        <v>9043.29039122319</v>
      </c>
      <c r="H105" s="19">
        <f t="shared" si="11"/>
        <v>8734.257793396499</v>
      </c>
      <c r="I105" s="19">
        <f t="shared" si="8"/>
        <v>-309.0325978266919</v>
      </c>
    </row>
    <row r="106" spans="1:9" ht="12.75">
      <c r="A106" s="23">
        <f t="shared" si="9"/>
        <v>39722</v>
      </c>
      <c r="B106" s="24">
        <v>39813</v>
      </c>
      <c r="C106" s="4">
        <v>9.13</v>
      </c>
      <c r="D106" s="20">
        <f t="shared" si="12"/>
        <v>90</v>
      </c>
      <c r="E106" s="7">
        <f t="shared" si="7"/>
        <v>199.3594341342751</v>
      </c>
      <c r="F106" s="8">
        <f t="shared" si="10"/>
        <v>9247.99227970776</v>
      </c>
      <c r="H106" s="19">
        <f t="shared" si="11"/>
        <v>8734.257793396499</v>
      </c>
      <c r="I106" s="19">
        <f t="shared" si="8"/>
        <v>-513.7344863112612</v>
      </c>
    </row>
    <row r="107" spans="1:9" ht="12.75">
      <c r="A107" s="23">
        <f t="shared" si="9"/>
        <v>39814</v>
      </c>
      <c r="B107" s="24">
        <v>39903</v>
      </c>
      <c r="C107">
        <v>9.13</v>
      </c>
      <c r="D107" s="20">
        <f t="shared" si="12"/>
        <v>90</v>
      </c>
      <c r="E107" s="7">
        <f t="shared" si="7"/>
        <v>199.3594341342751</v>
      </c>
      <c r="F107" s="8">
        <f t="shared" si="10"/>
        <v>9447.351713842036</v>
      </c>
      <c r="H107" s="19">
        <f t="shared" si="11"/>
        <v>8734.257793396499</v>
      </c>
      <c r="I107" s="19">
        <f t="shared" si="8"/>
        <v>-713.0939204455372</v>
      </c>
    </row>
    <row r="108" spans="1:9" ht="12.75">
      <c r="A108" s="23">
        <f t="shared" si="9"/>
        <v>39904</v>
      </c>
      <c r="B108" s="24">
        <v>39994</v>
      </c>
      <c r="C108">
        <v>9.13</v>
      </c>
      <c r="D108" s="20">
        <f t="shared" si="12"/>
        <v>89</v>
      </c>
      <c r="E108" s="7">
        <f t="shared" si="7"/>
        <v>197.14432931056092</v>
      </c>
      <c r="F108" s="8">
        <f t="shared" si="10"/>
        <v>9646.711147976312</v>
      </c>
      <c r="H108" s="19">
        <f t="shared" si="11"/>
        <v>8734.257793396499</v>
      </c>
      <c r="I108" s="19">
        <f t="shared" si="8"/>
        <v>-912.4533545798131</v>
      </c>
    </row>
    <row r="109" spans="1:9" ht="12.75">
      <c r="A109" s="23">
        <f t="shared" si="9"/>
        <v>39995</v>
      </c>
      <c r="B109" s="24">
        <v>40086</v>
      </c>
      <c r="C109">
        <v>8.43</v>
      </c>
      <c r="D109" s="20">
        <f t="shared" si="12"/>
        <v>89</v>
      </c>
      <c r="E109" s="25">
        <f t="shared" si="7"/>
        <v>182.0292109625442</v>
      </c>
      <c r="F109" s="8">
        <f t="shared" si="10"/>
        <v>9843.855477286872</v>
      </c>
      <c r="H109" s="19">
        <f t="shared" si="11"/>
        <v>8734.257793396499</v>
      </c>
      <c r="I109" s="19">
        <f t="shared" si="8"/>
        <v>-1109.5976838903734</v>
      </c>
    </row>
    <row r="110" spans="1:8" ht="12.75">
      <c r="A110" s="23">
        <f t="shared" si="9"/>
        <v>40087</v>
      </c>
      <c r="B110" s="24">
        <v>40178</v>
      </c>
      <c r="C110">
        <v>8.43</v>
      </c>
      <c r="D110" s="20">
        <f t="shared" si="12"/>
        <v>90</v>
      </c>
      <c r="E110" s="25">
        <f t="shared" si="7"/>
        <v>184.0744829958312</v>
      </c>
      <c r="F110" s="8">
        <f t="shared" si="10"/>
        <v>10025.884688249416</v>
      </c>
      <c r="H110" s="19">
        <f t="shared" si="11"/>
        <v>8734.257793396499</v>
      </c>
    </row>
    <row r="111" spans="1:8" ht="12.75">
      <c r="A111" s="23">
        <f t="shared" si="9"/>
        <v>40179</v>
      </c>
      <c r="B111" s="24">
        <v>40225</v>
      </c>
      <c r="C111">
        <v>8.43</v>
      </c>
      <c r="D111" s="20">
        <f t="shared" si="12"/>
        <v>45</v>
      </c>
      <c r="E111" s="25">
        <f t="shared" si="7"/>
        <v>92.0372414979156</v>
      </c>
      <c r="F111" s="8">
        <f t="shared" si="10"/>
        <v>10209.959171245247</v>
      </c>
      <c r="H111" s="19">
        <f t="shared" si="11"/>
        <v>8734.257793396499</v>
      </c>
    </row>
    <row r="112" spans="1:8" ht="12.75">
      <c r="A112" s="23">
        <f t="shared" si="9"/>
        <v>40226</v>
      </c>
      <c r="B112" s="24">
        <v>40359</v>
      </c>
      <c r="C112">
        <v>8.18</v>
      </c>
      <c r="D112" s="20">
        <f t="shared" si="12"/>
        <v>133</v>
      </c>
      <c r="E112" s="25">
        <f t="shared" si="7"/>
        <v>263.95412288188294</v>
      </c>
      <c r="F112" s="8">
        <f t="shared" si="10"/>
        <v>10301.996412743163</v>
      </c>
      <c r="H112" s="19">
        <f t="shared" si="11"/>
        <v>8734.257793396499</v>
      </c>
    </row>
    <row r="113" spans="1:8" ht="12.75">
      <c r="A113" s="23">
        <f t="shared" si="9"/>
        <v>40360</v>
      </c>
      <c r="B113" s="24">
        <v>40451</v>
      </c>
      <c r="C113">
        <v>8.18</v>
      </c>
      <c r="D113" s="20">
        <f t="shared" si="12"/>
        <v>89</v>
      </c>
      <c r="E113" s="25">
        <f t="shared" si="7"/>
        <v>176.63095440968107</v>
      </c>
      <c r="F113" s="8">
        <f t="shared" si="10"/>
        <v>10565.950535625047</v>
      </c>
      <c r="H113" s="19">
        <f t="shared" si="11"/>
        <v>8734.257793396499</v>
      </c>
    </row>
    <row r="114" spans="1:8" ht="12.75">
      <c r="A114" s="23">
        <f t="shared" si="9"/>
        <v>40452</v>
      </c>
      <c r="B114" s="24">
        <v>40543</v>
      </c>
      <c r="C114">
        <v>8.18</v>
      </c>
      <c r="D114" s="20">
        <f t="shared" si="12"/>
        <v>90</v>
      </c>
      <c r="E114" s="25">
        <f t="shared" si="7"/>
        <v>178.6155718749584</v>
      </c>
      <c r="F114" s="8">
        <f t="shared" si="10"/>
        <v>10742.581490034727</v>
      </c>
      <c r="H114" s="19">
        <f t="shared" si="11"/>
        <v>8734.257793396499</v>
      </c>
    </row>
    <row r="115" spans="1:8" ht="12.75">
      <c r="A115" s="23">
        <f t="shared" si="9"/>
        <v>40544</v>
      </c>
      <c r="B115" s="24">
        <v>40633</v>
      </c>
      <c r="C115">
        <v>8.18</v>
      </c>
      <c r="D115" s="20">
        <f t="shared" si="12"/>
        <v>90</v>
      </c>
      <c r="E115" s="25">
        <f t="shared" si="7"/>
        <v>178.6155718749584</v>
      </c>
      <c r="F115" s="8">
        <f t="shared" si="10"/>
        <v>10921.197061909685</v>
      </c>
      <c r="H115" s="19">
        <f t="shared" si="11"/>
        <v>8734.257793396499</v>
      </c>
    </row>
    <row r="116" spans="1:8" ht="12.75">
      <c r="A116" s="23">
        <f t="shared" si="9"/>
        <v>40634</v>
      </c>
      <c r="B116" s="24">
        <v>40724</v>
      </c>
      <c r="C116">
        <v>8.18</v>
      </c>
      <c r="D116" s="20">
        <f t="shared" si="12"/>
        <v>89</v>
      </c>
      <c r="E116" s="25">
        <f t="shared" si="7"/>
        <v>176.63095440968107</v>
      </c>
      <c r="F116" s="8">
        <f t="shared" si="10"/>
        <v>11099.812633784642</v>
      </c>
      <c r="H116" s="19">
        <f t="shared" si="11"/>
        <v>8734.257793396499</v>
      </c>
    </row>
    <row r="117" spans="1:8" ht="12.75">
      <c r="A117" s="23">
        <f t="shared" si="9"/>
        <v>40725</v>
      </c>
      <c r="B117" s="24">
        <v>40816</v>
      </c>
      <c r="C117">
        <v>8.18</v>
      </c>
      <c r="D117" s="20">
        <f t="shared" si="12"/>
        <v>89</v>
      </c>
      <c r="E117" s="25">
        <f t="shared" si="7"/>
        <v>176.63095440968107</v>
      </c>
      <c r="F117" s="8">
        <f t="shared" si="10"/>
        <v>11276.443588194323</v>
      </c>
      <c r="H117" s="19">
        <f t="shared" si="11"/>
        <v>8734.257793396499</v>
      </c>
    </row>
    <row r="118" spans="1:8" ht="12.75">
      <c r="A118" s="23">
        <f t="shared" si="9"/>
        <v>40817</v>
      </c>
      <c r="B118" s="24">
        <v>40867</v>
      </c>
      <c r="C118">
        <v>8.18</v>
      </c>
      <c r="D118" s="20">
        <f t="shared" si="12"/>
        <v>49</v>
      </c>
      <c r="E118" s="25">
        <f t="shared" si="7"/>
        <v>97.24625579858845</v>
      </c>
      <c r="F118" s="8">
        <f t="shared" si="10"/>
        <v>11453.074542604003</v>
      </c>
      <c r="H118" s="19">
        <f t="shared" si="11"/>
        <v>8734.257793396499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Legale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studio</cp:lastModifiedBy>
  <cp:lastPrinted>2006-06-16T15:32:58Z</cp:lastPrinted>
  <dcterms:created xsi:type="dcterms:W3CDTF">2003-01-15T08:13:52Z</dcterms:created>
  <dcterms:modified xsi:type="dcterms:W3CDTF">2012-03-21T08:52:21Z</dcterms:modified>
  <cp:category/>
  <cp:version/>
  <cp:contentType/>
  <cp:contentStatus/>
</cp:coreProperties>
</file>